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ossureur-my.sharepoint.com/personal/ksindahl_ossur_com/Documents/Documents/Quarterly processes/Q4/Consensus/"/>
    </mc:Choice>
  </mc:AlternateContent>
  <xr:revisionPtr revIDLastSave="0" documentId="8_{598B93C8-B2F4-487B-949D-D37D9CB6BA86}" xr6:coauthVersionLast="47" xr6:coauthVersionMax="47" xr10:uidLastSave="{00000000-0000-0000-0000-000000000000}"/>
  <bookViews>
    <workbookView xWindow="-118" yWindow="-118" windowWidth="25370" windowHeight="15238" xr2:uid="{1FCDF47C-EBF1-4141-8913-0510153ADF21}"/>
  </bookViews>
  <sheets>
    <sheet name="Outpu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9" i="1" l="1"/>
  <c r="G55" i="1"/>
  <c r="F55" i="1"/>
  <c r="E55" i="1"/>
  <c r="D55" i="1"/>
  <c r="C55" i="1"/>
  <c r="G53" i="1"/>
  <c r="F53" i="1"/>
  <c r="E53" i="1"/>
  <c r="D53" i="1"/>
  <c r="C53" i="1"/>
  <c r="G51" i="1"/>
  <c r="F51" i="1"/>
  <c r="E51" i="1"/>
  <c r="D51" i="1"/>
  <c r="C51" i="1"/>
  <c r="G50" i="1"/>
  <c r="C50" i="1"/>
  <c r="G48" i="1"/>
  <c r="C48" i="1"/>
  <c r="G46" i="1"/>
  <c r="C46" i="1"/>
  <c r="G45" i="1"/>
  <c r="C45" i="1"/>
  <c r="G43" i="1"/>
  <c r="C43" i="1"/>
  <c r="G41" i="1"/>
  <c r="C41" i="1"/>
  <c r="G39" i="1"/>
  <c r="C39" i="1"/>
  <c r="G38" i="1"/>
  <c r="C38" i="1"/>
  <c r="G37" i="1"/>
  <c r="C37" i="1"/>
  <c r="G35" i="1"/>
  <c r="C35" i="1"/>
  <c r="G34" i="1"/>
  <c r="C34" i="1"/>
  <c r="G32" i="1"/>
  <c r="C32" i="1"/>
  <c r="G30" i="1"/>
  <c r="C30" i="1"/>
  <c r="G29" i="1"/>
  <c r="C29" i="1"/>
  <c r="G28" i="1"/>
  <c r="C28" i="1"/>
  <c r="G27" i="1"/>
  <c r="C27" i="1"/>
  <c r="G26" i="1"/>
  <c r="C26" i="1"/>
  <c r="G25" i="1"/>
  <c r="C25" i="1"/>
  <c r="G23" i="1"/>
  <c r="C23" i="1"/>
  <c r="G22" i="1"/>
  <c r="C22" i="1"/>
  <c r="G21" i="1"/>
  <c r="C21" i="1"/>
  <c r="G19" i="1"/>
  <c r="C19" i="1"/>
  <c r="G18" i="1"/>
  <c r="C18" i="1"/>
  <c r="G17" i="1"/>
  <c r="C17" i="1"/>
  <c r="G15" i="1"/>
  <c r="G58" i="1" s="1"/>
  <c r="G60" i="1" s="1"/>
  <c r="C15" i="1"/>
  <c r="C59" i="1" s="1"/>
  <c r="G14" i="1"/>
  <c r="C14" i="1"/>
  <c r="G13" i="1"/>
  <c r="C13" i="1"/>
  <c r="G12" i="1"/>
  <c r="C12" i="1"/>
  <c r="G11" i="1"/>
  <c r="C11" i="1"/>
  <c r="G10" i="1"/>
  <c r="C10" i="1"/>
  <c r="C8" i="1"/>
  <c r="M7" i="1"/>
  <c r="L7" i="1"/>
  <c r="K7" i="1"/>
  <c r="H7" i="1"/>
  <c r="G7" i="1"/>
  <c r="D7" i="1"/>
  <c r="C7" i="1"/>
  <c r="M6" i="1"/>
  <c r="L6" i="1"/>
  <c r="K6" i="1"/>
  <c r="H6" i="1"/>
  <c r="G6" i="1"/>
  <c r="D6" i="1"/>
  <c r="B1" i="1" s="1"/>
  <c r="C6" i="1"/>
  <c r="B2" i="1"/>
  <c r="C58" i="1" l="1"/>
  <c r="C60" i="1" s="1"/>
  <c r="L39" i="1" l="1"/>
  <c r="L18" i="1"/>
  <c r="K50" i="1"/>
  <c r="K25" i="1"/>
  <c r="H12" i="1"/>
  <c r="K11" i="1"/>
  <c r="K53" i="1"/>
  <c r="J14" i="1"/>
  <c r="L41" i="1"/>
  <c r="K26" i="1"/>
  <c r="L37" i="1"/>
  <c r="L17" i="1"/>
  <c r="K46" i="1"/>
  <c r="K23" i="1"/>
  <c r="H55" i="1"/>
  <c r="H28" i="1"/>
  <c r="J11" i="1"/>
  <c r="K41" i="1"/>
  <c r="J51" i="1"/>
  <c r="L30" i="1"/>
  <c r="J50" i="1"/>
  <c r="K28" i="1"/>
  <c r="K10" i="1"/>
  <c r="L35" i="1"/>
  <c r="L14" i="1"/>
  <c r="K21" i="1"/>
  <c r="J27" i="1"/>
  <c r="H10" i="1"/>
  <c r="L13" i="1"/>
  <c r="K19" i="1"/>
  <c r="I26" i="1"/>
  <c r="L12" i="1"/>
  <c r="K18" i="1"/>
  <c r="H18" i="1"/>
  <c r="L46" i="1"/>
  <c r="I17" i="1"/>
  <c r="L45" i="1"/>
  <c r="L19" i="1"/>
  <c r="L32" i="1"/>
  <c r="L55" i="1"/>
  <c r="L28" i="1"/>
  <c r="L11" i="1"/>
  <c r="K37" i="1"/>
  <c r="K17" i="1"/>
  <c r="I23" i="1"/>
  <c r="L53" i="1"/>
  <c r="L27" i="1"/>
  <c r="L10" i="1"/>
  <c r="K14" i="1"/>
  <c r="H21" i="1"/>
  <c r="L51" i="1"/>
  <c r="L26" i="1"/>
  <c r="K32" i="1"/>
  <c r="K13" i="1"/>
  <c r="I41" i="1"/>
  <c r="I19" i="1"/>
  <c r="L50" i="1"/>
  <c r="L25" i="1"/>
  <c r="L23" i="1"/>
  <c r="K55" i="1"/>
  <c r="J37" i="1"/>
  <c r="L21" i="1"/>
  <c r="K27" i="1"/>
  <c r="K51" i="1"/>
  <c r="I32" i="1"/>
  <c r="H53" i="1" l="1"/>
  <c r="J10" i="1"/>
  <c r="H27" i="1"/>
  <c r="I27" i="1"/>
  <c r="J17" i="1"/>
  <c r="H17" i="1"/>
  <c r="J28" i="1"/>
  <c r="I28" i="1"/>
  <c r="I14" i="1"/>
  <c r="J15" i="1"/>
  <c r="I10" i="1"/>
  <c r="H19" i="1"/>
  <c r="J19" i="1"/>
  <c r="I37" i="1"/>
  <c r="H37" i="1"/>
  <c r="I21" i="1"/>
  <c r="J21" i="1"/>
  <c r="H11" i="1"/>
  <c r="I46" i="1"/>
  <c r="J26" i="1"/>
  <c r="H26" i="1"/>
  <c r="J13" i="1"/>
  <c r="I11" i="1"/>
  <c r="I13" i="1"/>
  <c r="J46" i="1"/>
  <c r="J12" i="1"/>
  <c r="H50" i="1"/>
  <c r="I12" i="1"/>
  <c r="H13" i="1"/>
  <c r="J32" i="1"/>
  <c r="I51" i="1"/>
  <c r="H51" i="1"/>
  <c r="H32" i="1"/>
  <c r="J23" i="1"/>
  <c r="H23" i="1"/>
  <c r="I55" i="1"/>
  <c r="J18" i="1"/>
  <c r="J55" i="1"/>
  <c r="I18" i="1"/>
  <c r="J25" i="1"/>
  <c r="J53" i="1"/>
  <c r="H41" i="1"/>
  <c r="I25" i="1"/>
  <c r="I53" i="1"/>
  <c r="J41" i="1"/>
  <c r="H25" i="1"/>
  <c r="I50" i="1"/>
  <c r="K30" i="1"/>
  <c r="I30" i="1"/>
  <c r="H30" i="1"/>
  <c r="J30" i="1"/>
  <c r="H46" i="1" l="1"/>
  <c r="H14" i="1"/>
  <c r="I15" i="1"/>
  <c r="H15" i="1"/>
  <c r="L15" i="1"/>
  <c r="K15" i="1"/>
  <c r="L22" i="1"/>
  <c r="K29" i="1"/>
  <c r="K39" i="1"/>
  <c r="K35" i="1"/>
  <c r="I39" i="1"/>
  <c r="J39" i="1"/>
  <c r="H39" i="1"/>
  <c r="I35" i="1"/>
  <c r="H35" i="1"/>
  <c r="J35" i="1"/>
  <c r="H59" i="1" l="1"/>
  <c r="K59" i="1"/>
  <c r="L58" i="1"/>
  <c r="L59" i="1"/>
  <c r="H22" i="1"/>
  <c r="I22" i="1"/>
  <c r="J22" i="1"/>
  <c r="K38" i="1"/>
  <c r="K34" i="1"/>
  <c r="K48" i="1"/>
  <c r="K43" i="1"/>
  <c r="L29" i="1"/>
  <c r="J29" i="1"/>
  <c r="H29" i="1"/>
  <c r="I29" i="1"/>
  <c r="K45" i="1"/>
  <c r="K58" i="1" s="1"/>
  <c r="K60" i="1" s="1"/>
  <c r="H45" i="1"/>
  <c r="H58" i="1" s="1"/>
  <c r="J45" i="1"/>
  <c r="I45" i="1"/>
  <c r="H34" i="1" l="1"/>
  <c r="J34" i="1"/>
  <c r="I34" i="1"/>
  <c r="I43" i="1"/>
  <c r="J43" i="1"/>
  <c r="H43" i="1"/>
  <c r="L38" i="1"/>
  <c r="L34" i="1"/>
  <c r="L48" i="1"/>
  <c r="L60" i="1" s="1"/>
  <c r="L43" i="1"/>
  <c r="I48" i="1" l="1"/>
  <c r="J48" i="1"/>
  <c r="H48" i="1"/>
  <c r="I38" i="1"/>
  <c r="J38" i="1"/>
  <c r="H38" i="1"/>
  <c r="H60" i="1" l="1"/>
  <c r="M15" i="1" l="1"/>
  <c r="M22" i="1" l="1"/>
  <c r="M29" i="1" l="1"/>
  <c r="M43" i="1" l="1"/>
  <c r="M34" i="1"/>
  <c r="M50" i="1" l="1"/>
  <c r="M21" i="1"/>
  <c r="M10" i="1"/>
  <c r="M55" i="1"/>
  <c r="M51" i="1"/>
  <c r="M32" i="1"/>
  <c r="M46" i="1"/>
  <c r="M28" i="1"/>
  <c r="M45" i="1"/>
  <c r="M27" i="1"/>
  <c r="M41" i="1"/>
  <c r="M26" i="1"/>
  <c r="M25" i="1"/>
  <c r="M37" i="1"/>
  <c r="M38" i="1"/>
  <c r="M48" i="1"/>
  <c r="M13" i="1" l="1"/>
  <c r="M23" i="1"/>
  <c r="M12" i="1"/>
  <c r="M35" i="1"/>
  <c r="M53" i="1"/>
  <c r="M17" i="1"/>
  <c r="M18" i="1"/>
  <c r="M19" i="1"/>
  <c r="M11" i="1"/>
  <c r="M58" i="1"/>
  <c r="M59" i="1"/>
  <c r="M60" i="1" s="1"/>
  <c r="M39" i="1"/>
  <c r="M14" i="1"/>
  <c r="M30" i="1"/>
  <c r="F37" i="1"/>
  <c r="E37" i="1"/>
  <c r="E41" i="1" l="1"/>
  <c r="F30" i="1"/>
  <c r="D50" i="1"/>
  <c r="D14" i="1"/>
  <c r="D27" i="1"/>
  <c r="K12" i="1"/>
  <c r="D41" i="1"/>
  <c r="D18" i="1"/>
  <c r="E11" i="1"/>
  <c r="E27" i="1"/>
  <c r="F39" i="1"/>
  <c r="E18" i="1"/>
  <c r="F11" i="1"/>
  <c r="D21" i="1"/>
  <c r="D26" i="1"/>
  <c r="D39" i="1"/>
  <c r="F18" i="1"/>
  <c r="E32" i="1"/>
  <c r="E21" i="1"/>
  <c r="E26" i="1"/>
  <c r="E39" i="1"/>
  <c r="D45" i="1"/>
  <c r="F32" i="1"/>
  <c r="F46" i="1"/>
  <c r="F21" i="1"/>
  <c r="F17" i="1"/>
  <c r="D25" i="1"/>
  <c r="D32" i="1"/>
  <c r="E25" i="1"/>
  <c r="F45" i="1"/>
  <c r="F28" i="1"/>
  <c r="D17" i="1"/>
  <c r="F25" i="1"/>
  <c r="F35" i="1"/>
  <c r="D23" i="1"/>
  <c r="D28" i="1"/>
  <c r="D13" i="1"/>
  <c r="E13" i="1"/>
  <c r="F19" i="1"/>
  <c r="D35" i="1"/>
  <c r="F23" i="1"/>
  <c r="F12" i="1"/>
  <c r="D11" i="1"/>
  <c r="F13" i="1"/>
  <c r="E19" i="1"/>
  <c r="E35" i="1"/>
  <c r="F10" i="1"/>
  <c r="E12" i="1"/>
  <c r="D19" i="1"/>
  <c r="E30" i="1"/>
  <c r="F50" i="1"/>
  <c r="E10" i="1"/>
  <c r="D12" i="1"/>
  <c r="D37" i="1"/>
  <c r="E14" i="1"/>
  <c r="F26" i="1"/>
  <c r="E46" i="1"/>
  <c r="D46" i="1"/>
  <c r="E45" i="1"/>
  <c r="E28" i="1"/>
  <c r="E17" i="1"/>
  <c r="E23" i="1"/>
  <c r="D10" i="1"/>
  <c r="F41" i="1"/>
  <c r="D30" i="1"/>
  <c r="E50" i="1"/>
  <c r="F14" i="1"/>
  <c r="F27" i="1"/>
  <c r="F15" i="1" l="1"/>
  <c r="D15" i="1"/>
  <c r="E15" i="1"/>
  <c r="K22" i="1" l="1"/>
  <c r="D22" i="1"/>
  <c r="F22" i="1"/>
  <c r="E22" i="1"/>
  <c r="D59" i="1"/>
  <c r="D58" i="1"/>
  <c r="D43" i="1"/>
  <c r="F43" i="1"/>
  <c r="E43" i="1"/>
  <c r="E29" i="1" l="1"/>
  <c r="F29" i="1"/>
  <c r="D29" i="1"/>
  <c r="E48" i="1"/>
  <c r="F48" i="1"/>
  <c r="D48" i="1"/>
  <c r="E34" i="1" l="1"/>
  <c r="F34" i="1"/>
  <c r="D34" i="1"/>
  <c r="F38" i="1" l="1"/>
  <c r="D38" i="1"/>
  <c r="D60" i="1" s="1"/>
  <c r="E38" i="1"/>
</calcChain>
</file>

<file path=xl/sharedStrings.xml><?xml version="1.0" encoding="utf-8"?>
<sst xmlns="http://schemas.openxmlformats.org/spreadsheetml/2006/main" count="50" uniqueCount="43">
  <si>
    <t>Please note that any estimates or forecasts regarding Embla Medical's performance made by analysts are theirs alone and do not represent opinions, forecasts or prediction of Embla Medical or its Management. Embla Medical does not by its reference or distribution imply its endorsement of or concurrence with such information or conclusions.</t>
  </si>
  <si>
    <t>USD million</t>
  </si>
  <si>
    <t>Consensus</t>
  </si>
  <si>
    <t>High</t>
  </si>
  <si>
    <t>Low</t>
  </si>
  <si>
    <t>Actual</t>
  </si>
  <si>
    <t>Sales segmentation</t>
  </si>
  <si>
    <t>Prosthetics and Neuro Orthotics</t>
  </si>
  <si>
    <t>Bracing &amp; Supports</t>
  </si>
  <si>
    <t>Internal product sales</t>
  </si>
  <si>
    <t>External product sales</t>
  </si>
  <si>
    <t>Patient Care</t>
  </si>
  <si>
    <t>Total sales</t>
  </si>
  <si>
    <t>Total sales growth USD</t>
  </si>
  <si>
    <t>Total sales growth LCY</t>
  </si>
  <si>
    <t>Total sales growth organic</t>
  </si>
  <si>
    <t>Cost of goods sold</t>
  </si>
  <si>
    <t>Gross profit</t>
  </si>
  <si>
    <t>Gross margin</t>
  </si>
  <si>
    <t>Other income</t>
  </si>
  <si>
    <t>Sales &amp; marketing expenses</t>
  </si>
  <si>
    <t>Research &amp; development expenses</t>
  </si>
  <si>
    <t>General &amp; administrative expenses</t>
  </si>
  <si>
    <t>EBIT</t>
  </si>
  <si>
    <t>EBIT Margin</t>
  </si>
  <si>
    <t>Depreciation &amp; Amortization</t>
  </si>
  <si>
    <t>EBITDA</t>
  </si>
  <si>
    <t>EBITDA margin</t>
  </si>
  <si>
    <t>Restructuring or one-off costs/benefits (special items)</t>
  </si>
  <si>
    <t>EBITDA before special items (adjusted)</t>
  </si>
  <si>
    <t>EBITDA margin before special items (adjusted)</t>
  </si>
  <si>
    <t>Net financials</t>
  </si>
  <si>
    <t>Profit before tax</t>
  </si>
  <si>
    <t>Income tax</t>
  </si>
  <si>
    <t>Effective tax rate</t>
  </si>
  <si>
    <t>Net Profit</t>
  </si>
  <si>
    <t>Diluted EPS</t>
  </si>
  <si>
    <t>Net Interest-Bearing Debt (NIBD)</t>
  </si>
  <si>
    <t>CAPEX as % of sales</t>
  </si>
  <si>
    <t>Dividend payments and share buy backs</t>
  </si>
  <si>
    <t>End of sheet</t>
  </si>
  <si>
    <t>Net profit</t>
  </si>
  <si>
    <t>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</si>
</sst>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Aptos Narrow"/>
      <family val="2"/>
      <scheme val="minor"/>
    </font>
    <font>
      <sz val="11"/>
      <color theme="1"/>
      <name val="Aptos Narrow"/>
      <family val="2"/>
      <scheme val="minor"/>
    </font>
    <font>
      <sz val="9"/>
      <color theme="1"/>
      <name val="Verdana"/>
      <family val="2"/>
    </font>
    <font>
      <b/>
      <i/>
      <sz val="9"/>
      <color rgb="FF000000"/>
      <name val="Verdana"/>
      <family val="2"/>
    </font>
    <font>
      <sz val="9"/>
      <color rgb="FF000000"/>
      <name val="Verdana"/>
      <family val="2"/>
    </font>
    <font>
      <sz val="9"/>
      <name val="Verdana"/>
      <family val="2"/>
    </font>
    <font>
      <i/>
      <sz val="8"/>
      <color rgb="FF000000"/>
      <name val="Verdana"/>
      <family val="2"/>
    </font>
    <font>
      <sz val="9"/>
      <color theme="1"/>
      <name val="Aptos Narrow"/>
      <family val="2"/>
      <scheme val="minor"/>
    </font>
    <font>
      <b/>
      <sz val="9"/>
      <color rgb="FF000000"/>
      <name val="Verdana"/>
      <family val="2"/>
    </font>
    <font>
      <sz val="9"/>
      <color rgb="FFFF0000"/>
      <name val="Verdana"/>
      <family val="2"/>
    </font>
    <font>
      <b/>
      <sz val="9"/>
      <color theme="1"/>
      <name val="Verdana"/>
      <family val="2"/>
    </font>
    <font>
      <b/>
      <sz val="9"/>
      <name val="Verdana"/>
      <family val="2"/>
    </font>
    <font>
      <b/>
      <sz val="9"/>
      <color theme="0"/>
      <name val="Verdana"/>
      <family val="2"/>
    </font>
    <font>
      <b/>
      <sz val="9"/>
      <color rgb="FFFFFFFF"/>
      <name val="Verdana"/>
      <family val="2"/>
    </font>
    <font>
      <i/>
      <sz val="9"/>
      <color rgb="FF000000"/>
      <name val="Verdana"/>
      <family val="2"/>
    </font>
    <font>
      <sz val="9"/>
      <color theme="0"/>
      <name val="Verdana"/>
      <family val="2"/>
    </font>
  </fonts>
  <fills count="8">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4"/>
        <bgColor rgb="FF000000"/>
      </patternFill>
    </fill>
    <fill>
      <patternFill patternType="solid">
        <fgColor theme="5" tint="0.79998168889431442"/>
        <bgColor indexed="64"/>
      </patternFill>
    </fill>
    <fill>
      <patternFill patternType="solid">
        <fgColor theme="1"/>
        <bgColor indexed="64"/>
      </patternFill>
    </fill>
  </fills>
  <borders count="12">
    <border>
      <left/>
      <right/>
      <top/>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bottom style="thin">
        <color auto="1"/>
      </bottom>
      <diagonal/>
    </border>
    <border>
      <left/>
      <right/>
      <top style="thin">
        <color auto="1"/>
      </top>
      <bottom/>
      <diagonal/>
    </border>
  </borders>
  <cellStyleXfs count="3">
    <xf numFmtId="0" fontId="0" fillId="0" borderId="0"/>
    <xf numFmtId="9" fontId="1" fillId="0" borderId="0" applyFont="0" applyFill="0" applyBorder="0" applyAlignment="0" applyProtection="0"/>
    <xf numFmtId="0" fontId="1" fillId="0" borderId="0"/>
  </cellStyleXfs>
  <cellXfs count="54">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xf numFmtId="0" fontId="6" fillId="2" borderId="0" xfId="0" applyFont="1" applyFill="1" applyAlignment="1">
      <alignment horizontal="left" vertical="center"/>
    </xf>
    <xf numFmtId="0" fontId="7" fillId="0" borderId="0" xfId="0" applyFont="1"/>
    <xf numFmtId="0" fontId="6" fillId="0" borderId="0" xfId="0" applyFont="1" applyAlignment="1">
      <alignment horizontal="left" vertical="center" wrapText="1"/>
    </xf>
    <xf numFmtId="0" fontId="8" fillId="0" borderId="0" xfId="0" applyFont="1" applyAlignment="1">
      <alignment horizontal="left"/>
    </xf>
    <xf numFmtId="10" fontId="5" fillId="0" borderId="0" xfId="0" applyNumberFormat="1" applyFont="1" applyAlignment="1">
      <alignment horizontal="center"/>
    </xf>
    <xf numFmtId="10" fontId="9" fillId="0" borderId="0" xfId="0" applyNumberFormat="1" applyFont="1" applyAlignment="1">
      <alignment horizontal="center"/>
    </xf>
    <xf numFmtId="0" fontId="10" fillId="0" borderId="0" xfId="0" applyFont="1"/>
    <xf numFmtId="0" fontId="4" fillId="0" borderId="0" xfId="0" applyFont="1" applyAlignment="1">
      <alignment horizontal="center"/>
    </xf>
    <xf numFmtId="0" fontId="5" fillId="0" borderId="0" xfId="0" applyFont="1" applyAlignment="1">
      <alignment horizontal="center"/>
    </xf>
    <xf numFmtId="0" fontId="4" fillId="0" borderId="0" xfId="0" applyFont="1" applyAlignment="1">
      <alignment horizontal="left"/>
    </xf>
    <xf numFmtId="0" fontId="11" fillId="3" borderId="1" xfId="0" applyFont="1" applyFill="1" applyBorder="1" applyAlignment="1">
      <alignment horizontal="center"/>
    </xf>
    <xf numFmtId="0" fontId="12" fillId="4" borderId="2" xfId="0" applyFont="1" applyFill="1" applyBorder="1" applyAlignment="1">
      <alignment horizontal="center"/>
    </xf>
    <xf numFmtId="0" fontId="12" fillId="4" borderId="1" xfId="0" applyFont="1" applyFill="1" applyBorder="1" applyAlignment="1">
      <alignment horizontal="center"/>
    </xf>
    <xf numFmtId="0" fontId="12" fillId="4" borderId="3" xfId="0" applyFont="1" applyFill="1" applyBorder="1" applyAlignment="1">
      <alignment horizontal="center"/>
    </xf>
    <xf numFmtId="0" fontId="12" fillId="4" borderId="4" xfId="0" applyFont="1" applyFill="1" applyBorder="1" applyAlignment="1">
      <alignment horizontal="center"/>
    </xf>
    <xf numFmtId="0" fontId="11" fillId="3" borderId="0" xfId="0" applyFont="1" applyFill="1" applyAlignment="1">
      <alignment horizontal="center"/>
    </xf>
    <xf numFmtId="0" fontId="12" fillId="4" borderId="5" xfId="0" applyFont="1" applyFill="1" applyBorder="1" applyAlignment="1">
      <alignment horizontal="center"/>
    </xf>
    <xf numFmtId="0" fontId="12" fillId="4" borderId="6" xfId="0" applyFont="1" applyFill="1" applyBorder="1" applyAlignment="1">
      <alignment horizontal="center"/>
    </xf>
    <xf numFmtId="0" fontId="12" fillId="4" borderId="7" xfId="0" applyFont="1" applyFill="1" applyBorder="1" applyAlignment="1">
      <alignment horizontal="center"/>
    </xf>
    <xf numFmtId="0" fontId="12" fillId="4" borderId="8" xfId="0" applyFont="1" applyFill="1" applyBorder="1" applyAlignment="1">
      <alignment horizontal="center"/>
    </xf>
    <xf numFmtId="0" fontId="11" fillId="3" borderId="9" xfId="0" applyFont="1" applyFill="1" applyBorder="1" applyAlignment="1">
      <alignment horizontal="center"/>
    </xf>
    <xf numFmtId="0" fontId="13" fillId="5" borderId="4" xfId="0" applyFont="1" applyFill="1" applyBorder="1" applyAlignment="1">
      <alignment horizontal="center"/>
    </xf>
    <xf numFmtId="164" fontId="4" fillId="0" borderId="0" xfId="0" applyNumberFormat="1" applyFont="1" applyAlignment="1">
      <alignment horizontal="right"/>
    </xf>
    <xf numFmtId="0" fontId="2" fillId="0" borderId="0" xfId="2" quotePrefix="1" applyFont="1"/>
    <xf numFmtId="164" fontId="4" fillId="6" borderId="0" xfId="0" applyNumberFormat="1" applyFont="1" applyFill="1" applyAlignment="1">
      <alignment horizontal="right"/>
    </xf>
    <xf numFmtId="0" fontId="4" fillId="0" borderId="0" xfId="0" quotePrefix="1" applyFont="1" applyAlignment="1">
      <alignment horizontal="left"/>
    </xf>
    <xf numFmtId="0" fontId="4" fillId="0" borderId="10" xfId="0" applyFont="1" applyBorder="1" applyAlignment="1">
      <alignment horizontal="left"/>
    </xf>
    <xf numFmtId="164" fontId="4" fillId="6" borderId="10" xfId="0" applyNumberFormat="1" applyFont="1" applyFill="1" applyBorder="1" applyAlignment="1">
      <alignment horizontal="right"/>
    </xf>
    <xf numFmtId="164" fontId="4" fillId="0" borderId="10" xfId="0" applyNumberFormat="1" applyFont="1" applyBorder="1" applyAlignment="1">
      <alignment horizontal="right"/>
    </xf>
    <xf numFmtId="0" fontId="4" fillId="0" borderId="10" xfId="2" quotePrefix="1" applyFont="1" applyBorder="1" applyAlignment="1">
      <alignment horizontal="left"/>
    </xf>
    <xf numFmtId="0" fontId="8" fillId="0" borderId="11" xfId="0" applyFont="1" applyBorder="1" applyAlignment="1">
      <alignment horizontal="left"/>
    </xf>
    <xf numFmtId="164" fontId="8" fillId="6" borderId="0" xfId="0" applyNumberFormat="1" applyFont="1" applyFill="1" applyAlignment="1">
      <alignment horizontal="right"/>
    </xf>
    <xf numFmtId="164" fontId="8" fillId="0" borderId="0" xfId="0" applyNumberFormat="1" applyFont="1" applyAlignment="1">
      <alignment horizontal="right"/>
    </xf>
    <xf numFmtId="0" fontId="14" fillId="0" borderId="0" xfId="2" quotePrefix="1" applyFont="1" applyAlignment="1">
      <alignment horizontal="left"/>
    </xf>
    <xf numFmtId="165" fontId="14" fillId="6" borderId="0" xfId="1" applyNumberFormat="1" applyFont="1" applyFill="1" applyBorder="1" applyAlignment="1">
      <alignment horizontal="right"/>
    </xf>
    <xf numFmtId="165" fontId="14" fillId="0" borderId="0" xfId="1" applyNumberFormat="1" applyFont="1" applyFill="1" applyBorder="1" applyAlignment="1">
      <alignment horizontal="right"/>
    </xf>
    <xf numFmtId="0" fontId="14" fillId="0" borderId="0" xfId="0" quotePrefix="1" applyFont="1" applyAlignment="1">
      <alignment horizontal="left"/>
    </xf>
    <xf numFmtId="0" fontId="4" fillId="0" borderId="10" xfId="0" quotePrefix="1" applyFont="1" applyBorder="1" applyAlignment="1">
      <alignment horizontal="left"/>
    </xf>
    <xf numFmtId="0" fontId="14" fillId="0" borderId="0" xfId="0" applyFont="1" applyAlignment="1">
      <alignment horizontal="left"/>
    </xf>
    <xf numFmtId="165" fontId="2" fillId="0" borderId="0" xfId="1" applyNumberFormat="1" applyFont="1"/>
    <xf numFmtId="9" fontId="2" fillId="0" borderId="0" xfId="1" applyFont="1"/>
    <xf numFmtId="0" fontId="8" fillId="0" borderId="10" xfId="0" applyFont="1" applyBorder="1" applyAlignment="1">
      <alignment horizontal="left"/>
    </xf>
    <xf numFmtId="0" fontId="4" fillId="0" borderId="0" xfId="0" applyFont="1" applyAlignment="1">
      <alignment horizontal="right"/>
    </xf>
    <xf numFmtId="0" fontId="12" fillId="7" borderId="0" xfId="0" applyFont="1" applyFill="1"/>
    <xf numFmtId="0" fontId="4" fillId="7" borderId="0" xfId="0" applyFont="1" applyFill="1" applyAlignment="1">
      <alignment horizontal="left"/>
    </xf>
    <xf numFmtId="0" fontId="4" fillId="7" borderId="0" xfId="0" applyFont="1" applyFill="1" applyAlignment="1">
      <alignment horizontal="right"/>
    </xf>
    <xf numFmtId="0" fontId="15" fillId="7" borderId="0" xfId="0" applyFont="1" applyFill="1"/>
    <xf numFmtId="0" fontId="12" fillId="0" borderId="0" xfId="0" applyFont="1"/>
    <xf numFmtId="0" fontId="15" fillId="0" borderId="0" xfId="0" applyFont="1"/>
  </cellXfs>
  <cellStyles count="3">
    <cellStyle name="Normal" xfId="0" builtinId="0"/>
    <cellStyle name="Normal 4" xfId="2" xr:uid="{EF76EFD1-7DC4-47ED-A31F-D30BD5215D0E}"/>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ossur.sharepoint.com/sites/InvestorRelations/Shared%20Documents/IR%20Quarterly%20Processes/2024/2024%20Q4/Q4%20Consensus/Internal%20only/2024%20Q4%20-%20EMBLA%20MEDICAL%20CE%20INTERNAL%20ONLY.xlsx" TargetMode="External"/><Relationship Id="rId1" Type="http://schemas.openxmlformats.org/officeDocument/2006/relationships/externalLinkPath" Target="https://ossur.sharepoint.com/sites/InvestorRelations/Shared%20Documents/IR%20Quarterly%20Processes/2024/2024%20Q4/Q4%20Consensus/Internal%20only/2024%20Q4%20-%20EMBLA%20MEDICAL%20CE%20INTERNAL%20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E collection"/>
      <sheetName val="Output"/>
      <sheetName val="Internal"/>
      <sheetName val="Intron"/>
      <sheetName val="Carnegie"/>
      <sheetName val="Nordea"/>
      <sheetName val="SEB"/>
      <sheetName val="DNB"/>
      <sheetName val="ABG"/>
      <sheetName val="Q3 2024 Carnegie"/>
      <sheetName val="Q3 2024 ABG"/>
      <sheetName val="Q2 2024 Danske"/>
      <sheetName val="Q3 2024 Nordea"/>
      <sheetName val="Q3 2024 DNB"/>
      <sheetName val="Q3 2024 SEB"/>
    </sheetNames>
    <sheetDataSet>
      <sheetData sheetId="0">
        <row r="4">
          <cell r="C4">
            <v>1</v>
          </cell>
          <cell r="D4">
            <v>1</v>
          </cell>
          <cell r="E4">
            <v>1</v>
          </cell>
          <cell r="F4">
            <v>1</v>
          </cell>
          <cell r="G4">
            <v>1</v>
          </cell>
          <cell r="H4">
            <v>1</v>
          </cell>
        </row>
        <row r="11">
          <cell r="I11">
            <v>2024</v>
          </cell>
          <cell r="J11">
            <v>2024</v>
          </cell>
          <cell r="S11">
            <v>2024</v>
          </cell>
          <cell r="T11">
            <v>2024</v>
          </cell>
          <cell r="AC11">
            <v>2025</v>
          </cell>
          <cell r="AJ11">
            <v>2026</v>
          </cell>
          <cell r="AQ11">
            <v>2027</v>
          </cell>
        </row>
        <row r="12">
          <cell r="I12" t="str">
            <v>Q4</v>
          </cell>
          <cell r="J12" t="str">
            <v>Q4</v>
          </cell>
          <cell r="S12" t="str">
            <v>FY</v>
          </cell>
          <cell r="T12" t="str">
            <v>FY</v>
          </cell>
          <cell r="AC12" t="str">
            <v>FY</v>
          </cell>
          <cell r="AJ12" t="str">
            <v>FY</v>
          </cell>
          <cell r="AQ12" t="str">
            <v>FY</v>
          </cell>
        </row>
        <row r="13">
          <cell r="I13" t="str">
            <v>Actual</v>
          </cell>
        </row>
        <row r="21">
          <cell r="J21">
            <v>118.08941198172879</v>
          </cell>
          <cell r="K21">
            <v>121.0039154566158</v>
          </cell>
          <cell r="L21">
            <v>115.338375</v>
          </cell>
          <cell r="T21">
            <v>451.60996198172876</v>
          </cell>
          <cell r="U21">
            <v>454.17491545661579</v>
          </cell>
          <cell r="V21">
            <v>448.50937499999998</v>
          </cell>
          <cell r="AC21">
            <v>488.9003739861601</v>
          </cell>
          <cell r="AJ21">
            <v>535.62140457655994</v>
          </cell>
          <cell r="AQ21">
            <v>585.35098719553173</v>
          </cell>
        </row>
        <row r="22">
          <cell r="J22">
            <v>37.132288308282952</v>
          </cell>
          <cell r="K22">
            <v>38.525000000000006</v>
          </cell>
          <cell r="L22">
            <v>36.173996389056697</v>
          </cell>
          <cell r="T22">
            <v>148.66557164161628</v>
          </cell>
          <cell r="U22">
            <v>149.75889346064105</v>
          </cell>
          <cell r="V22">
            <v>147.83269638905671</v>
          </cell>
          <cell r="AC22">
            <v>151.71249070371937</v>
          </cell>
          <cell r="AJ22">
            <v>157.16550728119827</v>
          </cell>
          <cell r="AQ22">
            <v>162.78945950190987</v>
          </cell>
        </row>
        <row r="23">
          <cell r="J23">
            <v>-10.835377191518091</v>
          </cell>
          <cell r="K23">
            <v>-10.054879999999999</v>
          </cell>
          <cell r="L23">
            <v>-11.456999999999997</v>
          </cell>
          <cell r="T23">
            <v>-39.107193858184758</v>
          </cell>
          <cell r="U23">
            <v>-37.892879999999998</v>
          </cell>
          <cell r="V23">
            <v>-40</v>
          </cell>
          <cell r="AC23">
            <v>-42.025686205871011</v>
          </cell>
          <cell r="AJ23">
            <v>-44.913531474780854</v>
          </cell>
          <cell r="AQ23">
            <v>-48.187168356225833</v>
          </cell>
        </row>
        <row r="24">
          <cell r="J24">
            <v>144.38632309849365</v>
          </cell>
          <cell r="K24">
            <v>147.64680891725686</v>
          </cell>
          <cell r="L24">
            <v>140.61785230000001</v>
          </cell>
          <cell r="T24">
            <v>561.16833976516034</v>
          </cell>
          <cell r="U24">
            <v>563.93380891725678</v>
          </cell>
          <cell r="V24">
            <v>556.90485230000002</v>
          </cell>
          <cell r="AC24">
            <v>598.58717848400863</v>
          </cell>
          <cell r="AJ24">
            <v>647.87338038297719</v>
          </cell>
          <cell r="AQ24">
            <v>699.95327834121565</v>
          </cell>
        </row>
        <row r="25">
          <cell r="J25">
            <v>82.729170655985158</v>
          </cell>
          <cell r="K25">
            <v>84.812845182674238</v>
          </cell>
          <cell r="L25">
            <v>79.842800000000011</v>
          </cell>
          <cell r="T25">
            <v>296.55476315598514</v>
          </cell>
          <cell r="U25">
            <v>298.63284518267426</v>
          </cell>
          <cell r="V25">
            <v>294.10079999999999</v>
          </cell>
          <cell r="AC25">
            <v>317.43445946098478</v>
          </cell>
          <cell r="AJ25">
            <v>343.05623609262119</v>
          </cell>
          <cell r="AQ25">
            <v>372.1656336073184</v>
          </cell>
        </row>
        <row r="26">
          <cell r="J26">
            <v>227.11549375447876</v>
          </cell>
          <cell r="K26">
            <v>232.4596540999311</v>
          </cell>
          <cell r="L26">
            <v>221.8984073</v>
          </cell>
          <cell r="T26">
            <v>857.72310292114537</v>
          </cell>
          <cell r="U26">
            <v>862.56665409993104</v>
          </cell>
          <cell r="V26">
            <v>852.0054073</v>
          </cell>
          <cell r="AC26">
            <v>916.02163794499347</v>
          </cell>
          <cell r="AJ26">
            <v>990.92961647559844</v>
          </cell>
          <cell r="AQ26">
            <v>1072.1189119485341</v>
          </cell>
        </row>
        <row r="28">
          <cell r="J28">
            <v>8.0514171159613193E-2</v>
          </cell>
          <cell r="K28">
            <v>0.105918543168905</v>
          </cell>
          <cell r="L28">
            <v>5.5668764539931637E-2</v>
          </cell>
          <cell r="T28">
            <v>9.0018852447527109E-2</v>
          </cell>
          <cell r="U28">
            <v>9.78558198407386E-2</v>
          </cell>
          <cell r="V28">
            <v>8.3856376329846549E-2</v>
          </cell>
          <cell r="AC28">
            <v>6.7961286503268256E-2</v>
          </cell>
          <cell r="AJ28">
            <v>8.188240883408987E-2</v>
          </cell>
          <cell r="AQ28">
            <v>8.278799792130058E-2</v>
          </cell>
        </row>
        <row r="29">
          <cell r="J29">
            <v>8.5101565865094625E-2</v>
          </cell>
          <cell r="K29">
            <v>0.10100000000000001</v>
          </cell>
          <cell r="L29">
            <v>7.733621317145345E-2</v>
          </cell>
          <cell r="T29">
            <v>9.5929328118055587E-2</v>
          </cell>
          <cell r="U29">
            <v>0.10100000000000001</v>
          </cell>
          <cell r="V29">
            <v>9.2300392831926509E-2</v>
          </cell>
          <cell r="AC29">
            <v>8.1724773838554796E-2</v>
          </cell>
          <cell r="AJ29">
            <v>8.3859705778523599E-2</v>
          </cell>
          <cell r="AQ29">
            <v>8.4088813267775814E-2</v>
          </cell>
        </row>
        <row r="30">
          <cell r="J30">
            <v>5.3536796573612148E-2</v>
          </cell>
          <cell r="K30">
            <v>6.9000000000000006E-2</v>
          </cell>
          <cell r="L30">
            <v>4.4999999999999998E-2</v>
          </cell>
          <cell r="T30">
            <v>6.3245850849258448E-2</v>
          </cell>
          <cell r="U30">
            <v>6.7000000000000004E-2</v>
          </cell>
          <cell r="V30">
            <v>0.06</v>
          </cell>
          <cell r="AC30">
            <v>6.2366054130421643E-2</v>
          </cell>
          <cell r="AJ30">
            <v>6.2328967945530507E-2</v>
          </cell>
          <cell r="AQ30">
            <v>6.2087565419405098E-2</v>
          </cell>
        </row>
        <row r="32">
          <cell r="J32">
            <v>-84.008085922593708</v>
          </cell>
          <cell r="K32">
            <v>-81.320913817384962</v>
          </cell>
          <cell r="L32">
            <v>-87.661628595674102</v>
          </cell>
          <cell r="T32">
            <v>-322.08133535927954</v>
          </cell>
          <cell r="U32">
            <v>-318.84591043749998</v>
          </cell>
          <cell r="V32">
            <v>-325.18762859567403</v>
          </cell>
          <cell r="AC32">
            <v>-337.410238850817</v>
          </cell>
          <cell r="AJ32">
            <v>-361.79167961392824</v>
          </cell>
          <cell r="AQ32">
            <v>-389.81173600780591</v>
          </cell>
        </row>
        <row r="33">
          <cell r="J33">
            <v>143.1074078318851</v>
          </cell>
          <cell r="K33">
            <v>145.85474062499998</v>
          </cell>
          <cell r="L33">
            <v>136.91131730410001</v>
          </cell>
          <cell r="T33">
            <v>535.64176756186589</v>
          </cell>
          <cell r="U33">
            <v>538.43674062499997</v>
          </cell>
          <cell r="V33">
            <v>529.49231730409997</v>
          </cell>
          <cell r="AC33">
            <v>578.61139909417648</v>
          </cell>
          <cell r="AJ33">
            <v>629.13793686167025</v>
          </cell>
          <cell r="AQ33">
            <v>682.30717594072826</v>
          </cell>
        </row>
        <row r="34">
          <cell r="J34">
            <v>0.63008333333333333</v>
          </cell>
          <cell r="K34">
            <v>0.64139999999999997</v>
          </cell>
          <cell r="L34">
            <v>0.61699999999999999</v>
          </cell>
          <cell r="T34">
            <v>0.62450000000000006</v>
          </cell>
          <cell r="U34">
            <v>0.62790000000000001</v>
          </cell>
          <cell r="V34">
            <v>0.62150000000000005</v>
          </cell>
          <cell r="AC34">
            <v>0.63166666666666671</v>
          </cell>
          <cell r="AJ34">
            <v>0.63490000000000002</v>
          </cell>
          <cell r="AQ34">
            <v>0.6364333333333333</v>
          </cell>
        </row>
        <row r="36">
          <cell r="J36">
            <v>0.41375171242218389</v>
          </cell>
          <cell r="K36">
            <v>1.6305681648331034</v>
          </cell>
          <cell r="L36">
            <v>0</v>
          </cell>
          <cell r="T36">
            <v>0.79741837908885049</v>
          </cell>
          <cell r="U36">
            <v>2.1155681648331033</v>
          </cell>
          <cell r="V36">
            <v>0</v>
          </cell>
          <cell r="AC36">
            <v>0.11574575270083332</v>
          </cell>
          <cell r="AJ36">
            <v>0.26921800125691669</v>
          </cell>
          <cell r="AQ36">
            <v>0.28655468237736881</v>
          </cell>
        </row>
        <row r="37">
          <cell r="J37">
            <v>-80.186662700932189</v>
          </cell>
          <cell r="K37">
            <v>-75.445458482000006</v>
          </cell>
          <cell r="L37">
            <v>-82.589695438274958</v>
          </cell>
          <cell r="T37">
            <v>-310.63952936759887</v>
          </cell>
          <cell r="U37">
            <v>-305.96745848200004</v>
          </cell>
          <cell r="V37">
            <v>-313.11169543827498</v>
          </cell>
          <cell r="AC37">
            <v>-328.82802577416129</v>
          </cell>
          <cell r="AJ37">
            <v>-354.22127844582036</v>
          </cell>
          <cell r="AQ37">
            <v>-381.51690480365323</v>
          </cell>
        </row>
        <row r="38">
          <cell r="J38">
            <v>-10.809834272901535</v>
          </cell>
          <cell r="K38">
            <v>-9.8510660885968306</v>
          </cell>
          <cell r="L38">
            <v>-12.129200000000012</v>
          </cell>
          <cell r="T38">
            <v>-40.72058427290154</v>
          </cell>
          <cell r="U38">
            <v>-39.678066088596829</v>
          </cell>
          <cell r="V38">
            <v>-41.95620000000001</v>
          </cell>
          <cell r="AC38">
            <v>-43.707405122814812</v>
          </cell>
          <cell r="AJ38">
            <v>-47.233570986143945</v>
          </cell>
          <cell r="AQ38">
            <v>-51.182642449819532</v>
          </cell>
        </row>
        <row r="39">
          <cell r="J39">
            <v>-18.571032227406988</v>
          </cell>
          <cell r="K39">
            <v>-17.258408329647576</v>
          </cell>
          <cell r="L39">
            <v>-20.141370000000009</v>
          </cell>
          <cell r="T39">
            <v>-69.959315560740308</v>
          </cell>
          <cell r="U39">
            <v>-68.691108329647577</v>
          </cell>
          <cell r="V39">
            <v>-71.573370000000011</v>
          </cell>
          <cell r="AC39">
            <v>-74.998130381364589</v>
          </cell>
          <cell r="AJ39">
            <v>-80.329349398335012</v>
          </cell>
          <cell r="AQ39">
            <v>-86.36874592301605</v>
          </cell>
        </row>
        <row r="40">
          <cell r="J40">
            <v>33.953630343066578</v>
          </cell>
          <cell r="K40">
            <v>34.791230998399996</v>
          </cell>
          <cell r="L40">
            <v>33.062862687700004</v>
          </cell>
          <cell r="T40">
            <v>115.11975673971405</v>
          </cell>
          <cell r="U40">
            <v>115.97436650602401</v>
          </cell>
          <cell r="V40">
            <v>114.1805950586604</v>
          </cell>
          <cell r="AC40">
            <v>131.1935835685365</v>
          </cell>
          <cell r="AJ40">
            <v>147.6229560326278</v>
          </cell>
          <cell r="AQ40">
            <v>163.52543744661679</v>
          </cell>
        </row>
        <row r="41">
          <cell r="J41">
            <v>0.14948333333333333</v>
          </cell>
          <cell r="K41">
            <v>0.1537</v>
          </cell>
          <cell r="L41">
            <v>0.14699999999999999</v>
          </cell>
          <cell r="T41">
            <v>0.13421666666666665</v>
          </cell>
          <cell r="U41">
            <v>0.13519999999999999</v>
          </cell>
          <cell r="V41">
            <v>0.13320000000000001</v>
          </cell>
          <cell r="AC41">
            <v>0.14325000000000002</v>
          </cell>
          <cell r="AJ41">
            <v>0.14905000000000002</v>
          </cell>
          <cell r="AQ41">
            <v>0.15263333333333334</v>
          </cell>
        </row>
        <row r="43">
          <cell r="J43">
            <v>13.300345455106507</v>
          </cell>
          <cell r="K43">
            <v>14.5333964881243</v>
          </cell>
          <cell r="L43">
            <v>11.363444382500001</v>
          </cell>
          <cell r="T43">
            <v>54.662845455106513</v>
          </cell>
          <cell r="U43">
            <v>55.872396488124302</v>
          </cell>
          <cell r="V43">
            <v>52.7014443825</v>
          </cell>
          <cell r="AC43">
            <v>58.138745780512117</v>
          </cell>
          <cell r="AJ43">
            <v>61.227563203039608</v>
          </cell>
          <cell r="AQ43">
            <v>64.865021131319892</v>
          </cell>
        </row>
        <row r="45">
          <cell r="J45">
            <v>47.25397579817308</v>
          </cell>
          <cell r="K45">
            <v>48.748997337998702</v>
          </cell>
          <cell r="L45">
            <v>45.160920565115028</v>
          </cell>
          <cell r="T45">
            <v>169.78260219482056</v>
          </cell>
          <cell r="U45">
            <v>171.44499733799876</v>
          </cell>
          <cell r="V45">
            <v>167.84047894500006</v>
          </cell>
          <cell r="AC45">
            <v>189.33232934904859</v>
          </cell>
          <cell r="AJ45">
            <v>208.85051923566741</v>
          </cell>
          <cell r="AQ45">
            <v>228.39045857793667</v>
          </cell>
        </row>
        <row r="46">
          <cell r="J46">
            <v>0.20806666666666665</v>
          </cell>
          <cell r="K46">
            <v>0.2117</v>
          </cell>
          <cell r="L46">
            <v>0.1991</v>
          </cell>
          <cell r="T46">
            <v>0.19798333333333332</v>
          </cell>
          <cell r="U46">
            <v>0.1991</v>
          </cell>
          <cell r="V46">
            <v>0.19589999999999999</v>
          </cell>
          <cell r="AC46">
            <v>0.20674999999999999</v>
          </cell>
          <cell r="AJ46">
            <v>0.21084999999999998</v>
          </cell>
          <cell r="AQ46">
            <v>0.2131166666666667</v>
          </cell>
        </row>
        <row r="48">
          <cell r="J48">
            <v>-6.3333333333342639E-3</v>
          </cell>
          <cell r="K48">
            <v>0</v>
          </cell>
          <cell r="L48">
            <v>-3.8000000000005585E-2</v>
          </cell>
          <cell r="T48">
            <v>4.1499999999999995</v>
          </cell>
          <cell r="U48">
            <v>4.2</v>
          </cell>
          <cell r="V48">
            <v>4</v>
          </cell>
          <cell r="AC48">
            <v>0</v>
          </cell>
          <cell r="AJ48">
            <v>0</v>
          </cell>
          <cell r="AQ48">
            <v>0</v>
          </cell>
        </row>
        <row r="49">
          <cell r="J49">
            <v>47.247642464839743</v>
          </cell>
          <cell r="K49">
            <v>48.748997337998702</v>
          </cell>
          <cell r="L49">
            <v>45.160920565115028</v>
          </cell>
          <cell r="T49">
            <v>173.93260219482053</v>
          </cell>
          <cell r="U49">
            <v>175.44499733799876</v>
          </cell>
          <cell r="V49">
            <v>172.04047894500005</v>
          </cell>
          <cell r="AC49">
            <v>189.33232934904859</v>
          </cell>
          <cell r="AJ49">
            <v>208.85051923566741</v>
          </cell>
          <cell r="AQ49">
            <v>228.39045857793667</v>
          </cell>
        </row>
        <row r="50">
          <cell r="J50">
            <v>0.20803333333333329</v>
          </cell>
          <cell r="K50">
            <v>0.2117</v>
          </cell>
          <cell r="L50">
            <v>0.1991</v>
          </cell>
          <cell r="T50">
            <v>0.20198333333333332</v>
          </cell>
          <cell r="U50">
            <v>0.2034</v>
          </cell>
          <cell r="V50">
            <v>0.1991</v>
          </cell>
          <cell r="AC50">
            <v>0.20674999999999999</v>
          </cell>
          <cell r="AJ50">
            <v>0.21084999999999998</v>
          </cell>
          <cell r="AQ50">
            <v>0.2131166666666667</v>
          </cell>
        </row>
        <row r="52">
          <cell r="J52">
            <v>-4.8047258384680882</v>
          </cell>
          <cell r="K52">
            <v>-4.0750000000000002</v>
          </cell>
          <cell r="L52">
            <v>-5.3969999999999985</v>
          </cell>
          <cell r="T52">
            <v>-20.526309171801419</v>
          </cell>
          <cell r="U52">
            <v>-17.152999999999999</v>
          </cell>
          <cell r="V52">
            <v>-22.944969</v>
          </cell>
          <cell r="AC52">
            <v>-16.626431368102416</v>
          </cell>
          <cell r="AJ52">
            <v>-15.22791591413111</v>
          </cell>
          <cell r="AQ52">
            <v>-13.407508849411627</v>
          </cell>
        </row>
        <row r="54">
          <cell r="J54">
            <v>29.148904504598487</v>
          </cell>
          <cell r="K54">
            <v>30.614366506023973</v>
          </cell>
          <cell r="L54">
            <v>28.324926058660445</v>
          </cell>
          <cell r="T54">
            <v>94.593447567912619</v>
          </cell>
          <cell r="U54">
            <v>98.82136650602402</v>
          </cell>
          <cell r="V54">
            <v>91.235626058660401</v>
          </cell>
          <cell r="AC54">
            <v>114.56715220043408</v>
          </cell>
          <cell r="AJ54">
            <v>132.39504011849667</v>
          </cell>
          <cell r="AQ54">
            <v>150.11792859720515</v>
          </cell>
        </row>
        <row r="56">
          <cell r="J56">
            <v>-7.0443618107172048</v>
          </cell>
          <cell r="K56">
            <v>-6.199733585345359</v>
          </cell>
          <cell r="L56">
            <v>-7.7454347260240652</v>
          </cell>
          <cell r="T56">
            <v>-22.435095098098106</v>
          </cell>
          <cell r="U56">
            <v>-21.487683652870018</v>
          </cell>
          <cell r="V56">
            <v>-23.717127961445765</v>
          </cell>
          <cell r="AC56">
            <v>-26.815989362170559</v>
          </cell>
          <cell r="AJ56">
            <v>-31.108965948255051</v>
          </cell>
          <cell r="AQ56">
            <v>-35.177021645718376</v>
          </cell>
        </row>
        <row r="57">
          <cell r="J57">
            <v>0.2413907118270705</v>
          </cell>
          <cell r="K57">
            <v>0.25338364976713101</v>
          </cell>
          <cell r="L57">
            <v>0.21782157164138696</v>
          </cell>
          <cell r="T57">
            <v>0.23713642736602036</v>
          </cell>
          <cell r="U57">
            <v>0.24</v>
          </cell>
          <cell r="V57">
            <v>0.23499999999999999</v>
          </cell>
          <cell r="AC57">
            <v>0.23416666666666663</v>
          </cell>
          <cell r="AJ57">
            <v>0.23499999999999996</v>
          </cell>
          <cell r="AQ57">
            <v>0.23416666666666663</v>
          </cell>
        </row>
        <row r="59">
          <cell r="J59">
            <v>22.104542693881285</v>
          </cell>
          <cell r="K59">
            <v>22.868931779999908</v>
          </cell>
          <cell r="L59">
            <v>21.4447672959271</v>
          </cell>
          <cell r="T59">
            <v>72.158352469814517</v>
          </cell>
          <cell r="U59">
            <v>75.104238544578251</v>
          </cell>
          <cell r="V59">
            <v>69.747942405790383</v>
          </cell>
          <cell r="AC59">
            <v>87.751162838263539</v>
          </cell>
          <cell r="AJ59">
            <v>101.28607417024163</v>
          </cell>
          <cell r="AQ59">
            <v>114.94090695148678</v>
          </cell>
        </row>
        <row r="61">
          <cell r="J61">
            <v>4.4547405440386409</v>
          </cell>
          <cell r="K61">
            <v>6</v>
          </cell>
          <cell r="L61">
            <v>3.3537575839766767</v>
          </cell>
          <cell r="T61">
            <v>17.134732446250734</v>
          </cell>
          <cell r="U61">
            <v>18</v>
          </cell>
          <cell r="V61">
            <v>16.853757583976677</v>
          </cell>
          <cell r="AC61">
            <v>20.692182044990176</v>
          </cell>
          <cell r="AJ61">
            <v>23.985188643800623</v>
          </cell>
          <cell r="AQ61">
            <v>27.494509660624967</v>
          </cell>
        </row>
        <row r="62">
          <cell r="J62" t="str">
            <v>n.a.</v>
          </cell>
          <cell r="K62" t="str">
            <v>n.a.</v>
          </cell>
          <cell r="L62" t="str">
            <v>n.a.</v>
          </cell>
          <cell r="T62">
            <v>403.26178520995245</v>
          </cell>
          <cell r="U62">
            <v>440.79894275448748</v>
          </cell>
          <cell r="V62">
            <v>326.09882158679352</v>
          </cell>
          <cell r="AC62">
            <v>381.64169052351195</v>
          </cell>
          <cell r="AJ62">
            <v>337.57652134359125</v>
          </cell>
          <cell r="AQ62">
            <v>284.58702002163272</v>
          </cell>
        </row>
        <row r="64">
          <cell r="J64" t="str">
            <v>n.a.</v>
          </cell>
          <cell r="K64" t="str">
            <v>n.a.</v>
          </cell>
          <cell r="L64" t="str">
            <v>n.a.</v>
          </cell>
          <cell r="T64">
            <v>4.260268531827658E-2</v>
          </cell>
          <cell r="U64">
            <v>4.5757574188261797E-2</v>
          </cell>
          <cell r="V64">
            <v>3.9858537721397663E-2</v>
          </cell>
          <cell r="AC64">
            <v>3.7838629050047097E-2</v>
          </cell>
          <cell r="AJ64">
            <v>3.6790367003646858E-2</v>
          </cell>
          <cell r="AQ64">
            <v>3.6529647244542059E-2</v>
          </cell>
        </row>
        <row r="66">
          <cell r="J66" t="str">
            <v>n.a.</v>
          </cell>
          <cell r="K66" t="str">
            <v>n.a.</v>
          </cell>
          <cell r="L66" t="str">
            <v>n.a.</v>
          </cell>
          <cell r="T66">
            <v>0</v>
          </cell>
          <cell r="U66">
            <v>0</v>
          </cell>
          <cell r="V66">
            <v>0</v>
          </cell>
          <cell r="AC66">
            <v>-3.6</v>
          </cell>
          <cell r="AJ66">
            <v>7.56</v>
          </cell>
          <cell r="AQ66">
            <v>7.7416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Embla">
      <a:dk1>
        <a:srgbClr val="222B38"/>
      </a:dk1>
      <a:lt1>
        <a:sysClr val="window" lastClr="FFFFFF"/>
      </a:lt1>
      <a:dk2>
        <a:srgbClr val="EFF1F5"/>
      </a:dk2>
      <a:lt2>
        <a:srgbClr val="EDEDE4"/>
      </a:lt2>
      <a:accent1>
        <a:srgbClr val="222B38"/>
      </a:accent1>
      <a:accent2>
        <a:srgbClr val="AB905F"/>
      </a:accent2>
      <a:accent3>
        <a:srgbClr val="0076BB"/>
      </a:accent3>
      <a:accent4>
        <a:srgbClr val="D0BA8F"/>
      </a:accent4>
      <a:accent5>
        <a:srgbClr val="DCDDE0"/>
      </a:accent5>
      <a:accent6>
        <a:srgbClr val="5C6066"/>
      </a:accent6>
      <a:hlink>
        <a:srgbClr val="222B38"/>
      </a:hlink>
      <a:folHlink>
        <a:srgbClr val="222B38"/>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5704E-D5D7-4EAA-A9B2-4688BE88A0FC}">
  <dimension ref="A1:AO62"/>
  <sheetViews>
    <sheetView showGridLines="0" tabSelected="1" zoomScale="130" zoomScaleNormal="130" workbookViewId="0">
      <pane xSplit="2" ySplit="8" topLeftCell="D9" activePane="bottomRight" state="frozen"/>
      <selection activeCell="E52" sqref="E52"/>
      <selection pane="topRight" activeCell="E52" sqref="E52"/>
      <selection pane="bottomLeft" activeCell="E52" sqref="E52"/>
      <selection pane="bottomRight" activeCell="E19" sqref="E19"/>
    </sheetView>
  </sheetViews>
  <sheetFormatPr defaultColWidth="0" defaultRowHeight="11.8" x14ac:dyDescent="0.2"/>
  <cols>
    <col min="1" max="1" width="1.33203125" style="1" customWidth="1"/>
    <col min="2" max="2" width="85.109375" style="14" bestFit="1" customWidth="1"/>
    <col min="3" max="13" width="10.5546875" style="1" customWidth="1"/>
    <col min="14" max="14" width="9.109375" style="1" customWidth="1"/>
    <col min="15" max="41" width="0" style="1" hidden="1" customWidth="1"/>
    <col min="42" max="16384" width="9.109375" style="1" hidden="1"/>
  </cols>
  <sheetData>
    <row r="1" spans="1:41" x14ac:dyDescent="0.2">
      <c r="B1" s="2" t="str">
        <f>"Consensus Estimates "&amp;D7&amp;" "&amp;D6</f>
        <v>Consensus Estimates Q4 2024</v>
      </c>
      <c r="C1" s="3"/>
      <c r="D1" s="3"/>
      <c r="E1" s="3"/>
      <c r="F1" s="3"/>
      <c r="G1" s="3"/>
      <c r="H1" s="3"/>
      <c r="I1" s="3"/>
      <c r="J1" s="4"/>
      <c r="K1" s="3"/>
      <c r="L1" s="3"/>
      <c r="M1" s="3"/>
      <c r="N1" s="3"/>
      <c r="O1" s="4"/>
      <c r="P1" s="4"/>
      <c r="Q1" s="4"/>
      <c r="T1" s="3"/>
      <c r="U1" s="3"/>
      <c r="V1" s="3"/>
      <c r="W1" s="3"/>
      <c r="X1" s="3"/>
      <c r="Y1" s="4"/>
      <c r="AB1" s="3"/>
      <c r="AC1" s="3"/>
      <c r="AD1" s="3"/>
      <c r="AE1" s="3"/>
      <c r="AF1" s="3"/>
      <c r="AG1" s="4"/>
      <c r="AJ1" s="3"/>
      <c r="AK1" s="3"/>
      <c r="AL1" s="3"/>
      <c r="AM1" s="3"/>
      <c r="AN1" s="3"/>
      <c r="AO1" s="4"/>
    </row>
    <row r="2" spans="1:41" ht="12.45" x14ac:dyDescent="0.25">
      <c r="B2" s="5" t="str">
        <f>"Data based on "&amp;SUM('[1]CE collection'!C4:H4)&amp;" responding analysts and all estimates are based on simple average (incl. percentages)"</f>
        <v>Data based on 6 responding analysts and all estimates are based on simple average (incl. percentages)</v>
      </c>
      <c r="C2" s="3"/>
      <c r="D2" s="3"/>
      <c r="E2" s="6"/>
      <c r="F2" s="6"/>
      <c r="G2" s="3"/>
      <c r="H2" s="3"/>
      <c r="I2" s="3"/>
      <c r="J2" s="4"/>
      <c r="K2" s="3"/>
      <c r="L2" s="3"/>
      <c r="M2" s="3"/>
      <c r="N2" s="3"/>
      <c r="O2" s="4"/>
      <c r="P2" s="4"/>
      <c r="Q2" s="4"/>
      <c r="T2" s="3"/>
      <c r="U2" s="3"/>
      <c r="V2" s="3"/>
      <c r="W2" s="3"/>
      <c r="X2" s="3"/>
      <c r="Y2" s="4"/>
      <c r="AB2" s="3"/>
      <c r="AC2" s="3"/>
      <c r="AD2" s="3"/>
      <c r="AE2" s="3"/>
      <c r="AF2" s="3"/>
      <c r="AG2" s="4"/>
      <c r="AJ2" s="3"/>
      <c r="AK2" s="3"/>
      <c r="AL2" s="3"/>
      <c r="AM2" s="3"/>
      <c r="AN2" s="3"/>
      <c r="AO2" s="4"/>
    </row>
    <row r="3" spans="1:41" ht="29.45" x14ac:dyDescent="0.25">
      <c r="B3" s="7" t="s">
        <v>0</v>
      </c>
      <c r="C3" s="3"/>
      <c r="D3" s="3"/>
      <c r="E3" s="6"/>
      <c r="F3" s="6"/>
      <c r="G3" s="3"/>
      <c r="H3" s="3"/>
      <c r="I3" s="3"/>
      <c r="J3" s="4"/>
      <c r="K3" s="3"/>
      <c r="L3" s="3"/>
      <c r="M3" s="3"/>
      <c r="N3" s="3"/>
      <c r="O3" s="4"/>
      <c r="P3" s="4"/>
      <c r="Q3" s="4"/>
      <c r="T3" s="3"/>
      <c r="U3" s="3"/>
      <c r="V3" s="3"/>
      <c r="W3" s="3"/>
      <c r="X3" s="3"/>
      <c r="Y3" s="4"/>
      <c r="AB3" s="3"/>
      <c r="AC3" s="3"/>
      <c r="AD3" s="3"/>
      <c r="AE3" s="3"/>
      <c r="AF3" s="3"/>
      <c r="AG3" s="4"/>
      <c r="AJ3" s="3"/>
      <c r="AK3" s="3"/>
      <c r="AL3" s="3"/>
      <c r="AM3" s="3"/>
      <c r="AN3" s="3"/>
      <c r="AO3" s="4"/>
    </row>
    <row r="4" spans="1:41" x14ac:dyDescent="0.2">
      <c r="B4" s="8"/>
      <c r="C4" s="9"/>
      <c r="D4" s="10"/>
      <c r="E4" s="10"/>
      <c r="F4" s="10"/>
      <c r="G4" s="9"/>
      <c r="H4" s="10"/>
      <c r="I4" s="10"/>
      <c r="J4" s="9"/>
      <c r="K4" s="10"/>
      <c r="L4" s="10"/>
      <c r="M4" s="10"/>
      <c r="N4" s="3"/>
      <c r="O4" s="9"/>
      <c r="P4" s="9"/>
      <c r="Q4" s="9"/>
      <c r="T4" s="3"/>
      <c r="U4" s="3"/>
      <c r="V4" s="3"/>
      <c r="W4" s="3"/>
      <c r="X4" s="3"/>
      <c r="Y4" s="9"/>
      <c r="AB4" s="3"/>
      <c r="AC4" s="3"/>
      <c r="AD4" s="3"/>
      <c r="AE4" s="3"/>
      <c r="AF4" s="3"/>
      <c r="AG4" s="9"/>
      <c r="AJ4" s="3"/>
      <c r="AK4" s="3"/>
      <c r="AL4" s="3"/>
      <c r="AM4" s="3"/>
      <c r="AN4" s="3"/>
      <c r="AO4" s="9"/>
    </row>
    <row r="5" spans="1:41" x14ac:dyDescent="0.2">
      <c r="A5" s="11"/>
      <c r="B5" s="8"/>
      <c r="C5" s="12"/>
      <c r="D5" s="13"/>
      <c r="E5" s="13"/>
      <c r="F5" s="13"/>
      <c r="G5" s="12"/>
      <c r="H5" s="13"/>
      <c r="I5" s="13"/>
      <c r="J5" s="13"/>
      <c r="K5" s="13"/>
      <c r="L5" s="13"/>
      <c r="M5" s="13"/>
    </row>
    <row r="6" spans="1:41" x14ac:dyDescent="0.2">
      <c r="C6" s="15">
        <f>'[1]CE collection'!I11</f>
        <v>2024</v>
      </c>
      <c r="D6" s="16">
        <f>'[1]CE collection'!J11</f>
        <v>2024</v>
      </c>
      <c r="E6" s="17"/>
      <c r="F6" s="18"/>
      <c r="G6" s="15">
        <f>'[1]CE collection'!S11</f>
        <v>2024</v>
      </c>
      <c r="H6" s="16">
        <f>'[1]CE collection'!T11</f>
        <v>2024</v>
      </c>
      <c r="I6" s="17"/>
      <c r="J6" s="18"/>
      <c r="K6" s="19">
        <f>'[1]CE collection'!AC11</f>
        <v>2025</v>
      </c>
      <c r="L6" s="19">
        <f>'[1]CE collection'!AJ11</f>
        <v>2026</v>
      </c>
      <c r="M6" s="19">
        <f>'[1]CE collection'!AQ11</f>
        <v>2027</v>
      </c>
    </row>
    <row r="7" spans="1:41" x14ac:dyDescent="0.2">
      <c r="C7" s="20" t="str">
        <f>'[1]CE collection'!I12</f>
        <v>Q4</v>
      </c>
      <c r="D7" s="21" t="str">
        <f>'[1]CE collection'!J12</f>
        <v>Q4</v>
      </c>
      <c r="E7" s="22"/>
      <c r="F7" s="23"/>
      <c r="G7" s="20" t="str">
        <f>'[1]CE collection'!S12</f>
        <v>FY</v>
      </c>
      <c r="H7" s="21" t="str">
        <f>'[1]CE collection'!T12</f>
        <v>FY</v>
      </c>
      <c r="I7" s="22"/>
      <c r="J7" s="23"/>
      <c r="K7" s="24" t="str">
        <f>'[1]CE collection'!AC12</f>
        <v>FY</v>
      </c>
      <c r="L7" s="24" t="str">
        <f>'[1]CE collection'!AJ12</f>
        <v>FY</v>
      </c>
      <c r="M7" s="24" t="str">
        <f>'[1]CE collection'!AQ12</f>
        <v>FY</v>
      </c>
    </row>
    <row r="8" spans="1:41" x14ac:dyDescent="0.2">
      <c r="B8" s="8" t="s">
        <v>1</v>
      </c>
      <c r="C8" s="25" t="str">
        <f>'[1]CE collection'!I13</f>
        <v>Actual</v>
      </c>
      <c r="D8" s="26" t="s">
        <v>2</v>
      </c>
      <c r="E8" s="26" t="s">
        <v>3</v>
      </c>
      <c r="F8" s="26" t="s">
        <v>4</v>
      </c>
      <c r="G8" s="25" t="s">
        <v>5</v>
      </c>
      <c r="H8" s="26" t="s">
        <v>2</v>
      </c>
      <c r="I8" s="26" t="s">
        <v>3</v>
      </c>
      <c r="J8" s="26" t="s">
        <v>4</v>
      </c>
      <c r="K8" s="26" t="s">
        <v>2</v>
      </c>
      <c r="L8" s="26" t="s">
        <v>2</v>
      </c>
      <c r="M8" s="26" t="s">
        <v>2</v>
      </c>
    </row>
    <row r="9" spans="1:41" x14ac:dyDescent="0.2">
      <c r="B9" s="8" t="s">
        <v>6</v>
      </c>
      <c r="C9" s="27"/>
      <c r="D9" s="27"/>
      <c r="E9" s="27"/>
      <c r="F9" s="27"/>
      <c r="G9" s="27"/>
      <c r="H9" s="27"/>
      <c r="I9" s="27"/>
      <c r="J9" s="27"/>
      <c r="K9" s="27"/>
      <c r="L9" s="27"/>
      <c r="M9" s="27"/>
    </row>
    <row r="10" spans="1:41" x14ac:dyDescent="0.2">
      <c r="B10" s="28" t="s">
        <v>7</v>
      </c>
      <c r="C10" s="29">
        <f>IFERROR(ROUND('[1]CE collection'!I21,2), "-")</f>
        <v>0</v>
      </c>
      <c r="D10" s="27">
        <f>IFERROR(ROUND('[1]CE collection'!J21,2), "-")</f>
        <v>118.09</v>
      </c>
      <c r="E10" s="27">
        <f>IFERROR(ROUND('[1]CE collection'!K21,2), "-")</f>
        <v>121</v>
      </c>
      <c r="F10" s="27">
        <f>IFERROR(ROUND('[1]CE collection'!L21,2), "-")</f>
        <v>115.34</v>
      </c>
      <c r="G10" s="29">
        <f>IFERROR(ROUND('[1]CE collection'!S21,2), "-")</f>
        <v>0</v>
      </c>
      <c r="H10" s="27">
        <f>IFERROR(ROUND('[1]CE collection'!T21,2), "-")</f>
        <v>451.61</v>
      </c>
      <c r="I10" s="27">
        <f>IFERROR(ROUND('[1]CE collection'!U21,2), "-")</f>
        <v>454.17</v>
      </c>
      <c r="J10" s="27">
        <f>IFERROR(ROUND('[1]CE collection'!V21,2), "-")</f>
        <v>448.51</v>
      </c>
      <c r="K10" s="27">
        <f>IFERROR(ROUND('[1]CE collection'!AC21,2), "-")</f>
        <v>488.9</v>
      </c>
      <c r="L10" s="27">
        <f>IFERROR(ROUND('[1]CE collection'!AJ21,2), "-")</f>
        <v>535.62</v>
      </c>
      <c r="M10" s="27">
        <f>IFERROR(ROUND('[1]CE collection'!AQ21,2), "-")</f>
        <v>585.35</v>
      </c>
    </row>
    <row r="11" spans="1:41" x14ac:dyDescent="0.2">
      <c r="B11" s="30" t="s">
        <v>8</v>
      </c>
      <c r="C11" s="29">
        <f>IFERROR(ROUND('[1]CE collection'!I22,2), "-")</f>
        <v>0</v>
      </c>
      <c r="D11" s="27">
        <f>IFERROR(ROUND('[1]CE collection'!J22,2), "-")</f>
        <v>37.130000000000003</v>
      </c>
      <c r="E11" s="27">
        <f>IFERROR(ROUND('[1]CE collection'!K22,2), "-")</f>
        <v>38.53</v>
      </c>
      <c r="F11" s="27">
        <f>IFERROR(ROUND('[1]CE collection'!L22,2), "-")</f>
        <v>36.17</v>
      </c>
      <c r="G11" s="29">
        <f>IFERROR(ROUND('[1]CE collection'!S22,2), "-")</f>
        <v>0</v>
      </c>
      <c r="H11" s="27">
        <f>IFERROR(ROUND('[1]CE collection'!T22,2), "-")</f>
        <v>148.66999999999999</v>
      </c>
      <c r="I11" s="27">
        <f>IFERROR(ROUND('[1]CE collection'!U22,2), "-")</f>
        <v>149.76</v>
      </c>
      <c r="J11" s="27">
        <f>IFERROR(ROUND('[1]CE collection'!V22,2), "-")</f>
        <v>147.83000000000001</v>
      </c>
      <c r="K11" s="27">
        <f>IFERROR(ROUND('[1]CE collection'!AC22,2), "-")</f>
        <v>151.71</v>
      </c>
      <c r="L11" s="27">
        <f>IFERROR(ROUND('[1]CE collection'!AJ22,2), "-")</f>
        <v>157.16999999999999</v>
      </c>
      <c r="M11" s="27">
        <f>IFERROR(ROUND('[1]CE collection'!AQ22,2), "-")</f>
        <v>162.79</v>
      </c>
    </row>
    <row r="12" spans="1:41" x14ac:dyDescent="0.2">
      <c r="B12" s="31" t="s">
        <v>9</v>
      </c>
      <c r="C12" s="32">
        <f>IFERROR(ROUND('[1]CE collection'!I23,2), "-")</f>
        <v>0</v>
      </c>
      <c r="D12" s="33">
        <f>IFERROR(ROUND('[1]CE collection'!J23,2), "-")</f>
        <v>-10.84</v>
      </c>
      <c r="E12" s="33">
        <f>IFERROR(ROUND('[1]CE collection'!K23,2), "-")</f>
        <v>-10.050000000000001</v>
      </c>
      <c r="F12" s="33">
        <f>IFERROR(ROUND('[1]CE collection'!L23,2), "-")</f>
        <v>-11.46</v>
      </c>
      <c r="G12" s="32">
        <f>IFERROR(ROUND('[1]CE collection'!S23,2), "-")</f>
        <v>0</v>
      </c>
      <c r="H12" s="33">
        <f>IFERROR(ROUND('[1]CE collection'!T23,2), "-")</f>
        <v>-39.11</v>
      </c>
      <c r="I12" s="33">
        <f>IFERROR(ROUND('[1]CE collection'!U23,2), "-")</f>
        <v>-37.89</v>
      </c>
      <c r="J12" s="33">
        <f>IFERROR(ROUND('[1]CE collection'!V23,2), "-")</f>
        <v>-40</v>
      </c>
      <c r="K12" s="33">
        <f>IFERROR(ROUND('[1]CE collection'!AC23,2), "-")</f>
        <v>-42.03</v>
      </c>
      <c r="L12" s="33">
        <f>IFERROR(ROUND('[1]CE collection'!AJ23,2), "-")</f>
        <v>-44.91</v>
      </c>
      <c r="M12" s="33">
        <f>IFERROR(ROUND('[1]CE collection'!AQ23,2), "-")</f>
        <v>-48.19</v>
      </c>
    </row>
    <row r="13" spans="1:41" x14ac:dyDescent="0.2">
      <c r="B13" s="14" t="s">
        <v>10</v>
      </c>
      <c r="C13" s="29">
        <f>IFERROR(ROUND('[1]CE collection'!I24,2), "-")</f>
        <v>0</v>
      </c>
      <c r="D13" s="27">
        <f>IFERROR(ROUND('[1]CE collection'!J24,2), "-")</f>
        <v>144.38999999999999</v>
      </c>
      <c r="E13" s="27">
        <f>IFERROR(ROUND('[1]CE collection'!K24,2), "-")</f>
        <v>147.65</v>
      </c>
      <c r="F13" s="27">
        <f>IFERROR(ROUND('[1]CE collection'!L24,2), "-")</f>
        <v>140.62</v>
      </c>
      <c r="G13" s="29">
        <f>IFERROR(ROUND('[1]CE collection'!S24,2), "-")</f>
        <v>0</v>
      </c>
      <c r="H13" s="27">
        <f>IFERROR(ROUND('[1]CE collection'!T24,2), "-")</f>
        <v>561.16999999999996</v>
      </c>
      <c r="I13" s="27">
        <f>IFERROR(ROUND('[1]CE collection'!U24,2), "-")</f>
        <v>563.92999999999995</v>
      </c>
      <c r="J13" s="27">
        <f>IFERROR(ROUND('[1]CE collection'!V24,2), "-")</f>
        <v>556.9</v>
      </c>
      <c r="K13" s="27">
        <f>IFERROR(ROUND('[1]CE collection'!AC24,2), "-")</f>
        <v>598.59</v>
      </c>
      <c r="L13" s="27">
        <f>IFERROR(ROUND('[1]CE collection'!AJ24,2), "-")</f>
        <v>647.87</v>
      </c>
      <c r="M13" s="27">
        <f>IFERROR(ROUND('[1]CE collection'!AQ24,2), "-")</f>
        <v>699.95</v>
      </c>
    </row>
    <row r="14" spans="1:41" x14ac:dyDescent="0.2">
      <c r="B14" s="34" t="s">
        <v>11</v>
      </c>
      <c r="C14" s="32">
        <f>IFERROR(ROUND('[1]CE collection'!I25,2), "-")</f>
        <v>0</v>
      </c>
      <c r="D14" s="33">
        <f>IFERROR(ROUND('[1]CE collection'!J25,2), "-")</f>
        <v>82.73</v>
      </c>
      <c r="E14" s="33">
        <f>IFERROR(ROUND('[1]CE collection'!K25,2), "-")</f>
        <v>84.81</v>
      </c>
      <c r="F14" s="33">
        <f>IFERROR(ROUND('[1]CE collection'!L25,2), "-")</f>
        <v>79.84</v>
      </c>
      <c r="G14" s="32">
        <f>IFERROR(ROUND('[1]CE collection'!S25,2), "-")</f>
        <v>0</v>
      </c>
      <c r="H14" s="33">
        <f>IFERROR(ROUND('[1]CE collection'!T25,2), "-")</f>
        <v>296.55</v>
      </c>
      <c r="I14" s="33">
        <f>IFERROR(ROUND('[1]CE collection'!U25,2), "-")</f>
        <v>298.63</v>
      </c>
      <c r="J14" s="33">
        <f>IFERROR(ROUND('[1]CE collection'!V25,2), "-")</f>
        <v>294.10000000000002</v>
      </c>
      <c r="K14" s="33">
        <f>IFERROR(ROUND('[1]CE collection'!AC25,2), "-")</f>
        <v>317.43</v>
      </c>
      <c r="L14" s="33">
        <f>IFERROR(ROUND('[1]CE collection'!AJ25,2), "-")</f>
        <v>343.06</v>
      </c>
      <c r="M14" s="33">
        <f>IFERROR(ROUND('[1]CE collection'!AQ25,2), "-")</f>
        <v>372.17</v>
      </c>
    </row>
    <row r="15" spans="1:41" s="11" customFormat="1" x14ac:dyDescent="0.2">
      <c r="B15" s="35" t="s">
        <v>12</v>
      </c>
      <c r="C15" s="36">
        <f>IFERROR(ROUND('[1]CE collection'!I26,2), "-")</f>
        <v>0</v>
      </c>
      <c r="D15" s="37">
        <f>IFERROR(ROUND('[1]CE collection'!J26,2), "-")</f>
        <v>227.12</v>
      </c>
      <c r="E15" s="37">
        <f>IFERROR(ROUND('[1]CE collection'!K26,2), "-")</f>
        <v>232.46</v>
      </c>
      <c r="F15" s="37">
        <f>IFERROR(ROUND('[1]CE collection'!L26,2), "-")</f>
        <v>221.9</v>
      </c>
      <c r="G15" s="36">
        <f>IFERROR(ROUND('[1]CE collection'!S26,2), "-")</f>
        <v>0</v>
      </c>
      <c r="H15" s="37">
        <f>IFERROR(ROUND('[1]CE collection'!T26,2), "-")</f>
        <v>857.72</v>
      </c>
      <c r="I15" s="37">
        <f>IFERROR(ROUND('[1]CE collection'!U26,2), "-")</f>
        <v>862.57</v>
      </c>
      <c r="J15" s="37">
        <f>IFERROR(ROUND('[1]CE collection'!V26,2), "-")</f>
        <v>852.01</v>
      </c>
      <c r="K15" s="37">
        <f>IFERROR(ROUND('[1]CE collection'!AC26,2), "-")</f>
        <v>916.02</v>
      </c>
      <c r="L15" s="37">
        <f>IFERROR(ROUND('[1]CE collection'!AJ26,2), "-")</f>
        <v>990.93</v>
      </c>
      <c r="M15" s="37">
        <f>IFERROR(ROUND('[1]CE collection'!AQ26,2), "-")</f>
        <v>1072.1199999999999</v>
      </c>
    </row>
    <row r="16" spans="1:41" x14ac:dyDescent="0.2">
      <c r="B16" s="8"/>
      <c r="C16" s="27"/>
      <c r="D16" s="27"/>
      <c r="E16" s="27"/>
      <c r="F16" s="27"/>
      <c r="G16" s="27"/>
      <c r="H16" s="27"/>
      <c r="I16" s="27"/>
      <c r="J16" s="27"/>
      <c r="K16" s="27"/>
      <c r="L16" s="27"/>
      <c r="M16" s="27"/>
    </row>
    <row r="17" spans="2:13" x14ac:dyDescent="0.2">
      <c r="B17" s="38" t="s">
        <v>13</v>
      </c>
      <c r="C17" s="39">
        <f>IFERROR(ROUND('[1]CE collection'!I28,2), "-")</f>
        <v>0</v>
      </c>
      <c r="D17" s="40">
        <f>IFERROR(ROUND('[1]CE collection'!J28,3), "-")</f>
        <v>8.1000000000000003E-2</v>
      </c>
      <c r="E17" s="40">
        <f>IFERROR(ROUND('[1]CE collection'!K28,3), "-")</f>
        <v>0.106</v>
      </c>
      <c r="F17" s="40">
        <f>IFERROR(ROUND('[1]CE collection'!L28,3), "-")</f>
        <v>5.6000000000000001E-2</v>
      </c>
      <c r="G17" s="39">
        <f>IFERROR(ROUND('[1]CE collection'!S28,2), "-")</f>
        <v>0</v>
      </c>
      <c r="H17" s="40">
        <f>IFERROR(ROUND('[1]CE collection'!T28,3), "-")</f>
        <v>0.09</v>
      </c>
      <c r="I17" s="40">
        <f>IFERROR(ROUND('[1]CE collection'!U28,3), "-")</f>
        <v>9.8000000000000004E-2</v>
      </c>
      <c r="J17" s="40">
        <f>IFERROR(ROUND('[1]CE collection'!V28,3), "-")</f>
        <v>8.4000000000000005E-2</v>
      </c>
      <c r="K17" s="40">
        <f>IFERROR(ROUND('[1]CE collection'!AC28,3), "-")</f>
        <v>6.8000000000000005E-2</v>
      </c>
      <c r="L17" s="40">
        <f>IFERROR(ROUND('[1]CE collection'!AJ28,3), "-")</f>
        <v>8.2000000000000003E-2</v>
      </c>
      <c r="M17" s="40">
        <f>IFERROR(ROUND('[1]CE collection'!AQ28,3), "-")</f>
        <v>8.3000000000000004E-2</v>
      </c>
    </row>
    <row r="18" spans="2:13" x14ac:dyDescent="0.2">
      <c r="B18" s="38" t="s">
        <v>14</v>
      </c>
      <c r="C18" s="39">
        <f>IFERROR(ROUND('[1]CE collection'!I29,2), "-")</f>
        <v>0</v>
      </c>
      <c r="D18" s="40">
        <f>IFERROR(ROUND('[1]CE collection'!J29,3), "-")</f>
        <v>8.5000000000000006E-2</v>
      </c>
      <c r="E18" s="40">
        <f>IFERROR(ROUND('[1]CE collection'!K29,3), "-")</f>
        <v>0.10100000000000001</v>
      </c>
      <c r="F18" s="40">
        <f>IFERROR(ROUND('[1]CE collection'!L29,3), "-")</f>
        <v>7.6999999999999999E-2</v>
      </c>
      <c r="G18" s="39">
        <f>IFERROR(ROUND('[1]CE collection'!S29,2), "-")</f>
        <v>0</v>
      </c>
      <c r="H18" s="40">
        <f>IFERROR(ROUND('[1]CE collection'!T29,3), "-")</f>
        <v>9.6000000000000002E-2</v>
      </c>
      <c r="I18" s="40">
        <f>IFERROR(ROUND('[1]CE collection'!U29,3), "-")</f>
        <v>0.10100000000000001</v>
      </c>
      <c r="J18" s="40">
        <f>IFERROR(ROUND('[1]CE collection'!V29,3), "-")</f>
        <v>9.1999999999999998E-2</v>
      </c>
      <c r="K18" s="40">
        <f>IFERROR(ROUND('[1]CE collection'!AC29,3), "-")</f>
        <v>8.2000000000000003E-2</v>
      </c>
      <c r="L18" s="40">
        <f>IFERROR(ROUND('[1]CE collection'!AJ29,3), "-")</f>
        <v>8.4000000000000005E-2</v>
      </c>
      <c r="M18" s="40">
        <f>IFERROR(ROUND('[1]CE collection'!AQ29,3), "-")</f>
        <v>8.4000000000000005E-2</v>
      </c>
    </row>
    <row r="19" spans="2:13" x14ac:dyDescent="0.2">
      <c r="B19" s="38" t="s">
        <v>15</v>
      </c>
      <c r="C19" s="39">
        <f>IFERROR(ROUND('[1]CE collection'!I30,2), "-")</f>
        <v>0</v>
      </c>
      <c r="D19" s="40">
        <f>IFERROR(ROUND('[1]CE collection'!J30,3), "-")</f>
        <v>5.3999999999999999E-2</v>
      </c>
      <c r="E19" s="40">
        <f>IFERROR(ROUND('[1]CE collection'!K30,3), "-")</f>
        <v>6.9000000000000006E-2</v>
      </c>
      <c r="F19" s="40">
        <f>IFERROR(ROUND('[1]CE collection'!L30,3), "-")</f>
        <v>4.4999999999999998E-2</v>
      </c>
      <c r="G19" s="39">
        <f>IFERROR(ROUND('[1]CE collection'!S30,2), "-")</f>
        <v>0</v>
      </c>
      <c r="H19" s="40">
        <f>IFERROR(ROUND('[1]CE collection'!T30,3), "-")</f>
        <v>6.3E-2</v>
      </c>
      <c r="I19" s="40">
        <f>IFERROR(ROUND('[1]CE collection'!U30,3), "-")</f>
        <v>6.7000000000000004E-2</v>
      </c>
      <c r="J19" s="40">
        <f>IFERROR(ROUND('[1]CE collection'!V30,3), "-")</f>
        <v>0.06</v>
      </c>
      <c r="K19" s="40">
        <f>IFERROR(ROUND('[1]CE collection'!AC30,3), "-")</f>
        <v>6.2E-2</v>
      </c>
      <c r="L19" s="40">
        <f>IFERROR(ROUND('[1]CE collection'!AJ30,3), "-")</f>
        <v>6.2E-2</v>
      </c>
      <c r="M19" s="40">
        <f>IFERROR(ROUND('[1]CE collection'!AQ30,3), "-")</f>
        <v>6.2E-2</v>
      </c>
    </row>
    <row r="20" spans="2:13" x14ac:dyDescent="0.2">
      <c r="C20" s="27"/>
      <c r="D20" s="27"/>
      <c r="E20" s="27"/>
      <c r="F20" s="27"/>
      <c r="G20" s="27"/>
      <c r="H20" s="27"/>
      <c r="I20" s="27"/>
      <c r="J20" s="27"/>
      <c r="K20" s="27"/>
      <c r="L20" s="27"/>
      <c r="M20" s="27"/>
    </row>
    <row r="21" spans="2:13" x14ac:dyDescent="0.2">
      <c r="B21" s="31" t="s">
        <v>16</v>
      </c>
      <c r="C21" s="32">
        <f>IFERROR(ROUND('[1]CE collection'!I32,2), "-")</f>
        <v>0</v>
      </c>
      <c r="D21" s="33">
        <f>IFERROR(ROUND('[1]CE collection'!J32,2), "-")</f>
        <v>-84.01</v>
      </c>
      <c r="E21" s="33">
        <f>IFERROR(ROUND('[1]CE collection'!K32,2), "-")</f>
        <v>-81.319999999999993</v>
      </c>
      <c r="F21" s="33">
        <f>IFERROR(ROUND('[1]CE collection'!L32,2), "-")</f>
        <v>-87.66</v>
      </c>
      <c r="G21" s="32">
        <f>IFERROR(ROUND('[1]CE collection'!S32,2), "-")</f>
        <v>0</v>
      </c>
      <c r="H21" s="33">
        <f>IFERROR(ROUND('[1]CE collection'!T32,2), "-")</f>
        <v>-322.08</v>
      </c>
      <c r="I21" s="33">
        <f>IFERROR(ROUND('[1]CE collection'!U32,2), "-")</f>
        <v>-318.85000000000002</v>
      </c>
      <c r="J21" s="33">
        <f>IFERROR(ROUND('[1]CE collection'!V32,2), "-")</f>
        <v>-325.19</v>
      </c>
      <c r="K21" s="33">
        <f>IFERROR(ROUND('[1]CE collection'!AC32,2), "-")</f>
        <v>-337.41</v>
      </c>
      <c r="L21" s="33">
        <f>IFERROR(ROUND('[1]CE collection'!AJ32,2), "-")</f>
        <v>-361.79</v>
      </c>
      <c r="M21" s="33">
        <f>IFERROR(ROUND('[1]CE collection'!AQ32,2), "-")</f>
        <v>-389.81</v>
      </c>
    </row>
    <row r="22" spans="2:13" s="11" customFormat="1" x14ac:dyDescent="0.2">
      <c r="B22" s="8" t="s">
        <v>17</v>
      </c>
      <c r="C22" s="36">
        <f>IFERROR(ROUND('[1]CE collection'!I33,2), "-")</f>
        <v>0</v>
      </c>
      <c r="D22" s="37">
        <f>IFERROR(ROUND('[1]CE collection'!J33,2), "-")</f>
        <v>143.11000000000001</v>
      </c>
      <c r="E22" s="37">
        <f>IFERROR(ROUND('[1]CE collection'!K33,2), "-")</f>
        <v>145.85</v>
      </c>
      <c r="F22" s="37">
        <f>IFERROR(ROUND('[1]CE collection'!L33,2), "-")</f>
        <v>136.91</v>
      </c>
      <c r="G22" s="36">
        <f>IFERROR(ROUND('[1]CE collection'!S33,2), "-")</f>
        <v>0</v>
      </c>
      <c r="H22" s="37">
        <f>IFERROR(ROUND('[1]CE collection'!T33,2), "-")</f>
        <v>535.64</v>
      </c>
      <c r="I22" s="37">
        <f>IFERROR(ROUND('[1]CE collection'!U33,2), "-")</f>
        <v>538.44000000000005</v>
      </c>
      <c r="J22" s="37">
        <f>IFERROR(ROUND('[1]CE collection'!V33,2), "-")</f>
        <v>529.49</v>
      </c>
      <c r="K22" s="37">
        <f>IFERROR(ROUND('[1]CE collection'!AC33,2), "-")</f>
        <v>578.61</v>
      </c>
      <c r="L22" s="37">
        <f>IFERROR(ROUND('[1]CE collection'!AJ33,2), "-")</f>
        <v>629.14</v>
      </c>
      <c r="M22" s="37">
        <f>IFERROR(ROUND('[1]CE collection'!AQ33,2), "-")</f>
        <v>682.31</v>
      </c>
    </row>
    <row r="23" spans="2:13" x14ac:dyDescent="0.2">
      <c r="B23" s="41" t="s">
        <v>18</v>
      </c>
      <c r="C23" s="39">
        <f>IFERROR(ROUND('[1]CE collection'!I34,3), "-")</f>
        <v>0</v>
      </c>
      <c r="D23" s="40">
        <f>IFERROR(ROUND('[1]CE collection'!J34,3), "-")</f>
        <v>0.63</v>
      </c>
      <c r="E23" s="40">
        <f>IFERROR(ROUND('[1]CE collection'!K34,3), "-")</f>
        <v>0.64100000000000001</v>
      </c>
      <c r="F23" s="40">
        <f>IFERROR(ROUND('[1]CE collection'!L34,3), "-")</f>
        <v>0.61699999999999999</v>
      </c>
      <c r="G23" s="39">
        <f>IFERROR(ROUND('[1]CE collection'!S34,3), "-")</f>
        <v>0</v>
      </c>
      <c r="H23" s="40">
        <f>IFERROR(ROUND('[1]CE collection'!T34,3), "-")</f>
        <v>0.625</v>
      </c>
      <c r="I23" s="40">
        <f>IFERROR(ROUND('[1]CE collection'!U34,3), "-")</f>
        <v>0.628</v>
      </c>
      <c r="J23" s="40">
        <f>IFERROR(ROUND('[1]CE collection'!V34,3), "-")</f>
        <v>0.622</v>
      </c>
      <c r="K23" s="40">
        <f>IFERROR(ROUND('[1]CE collection'!AC34,3), "-")</f>
        <v>0.63200000000000001</v>
      </c>
      <c r="L23" s="40">
        <f>IFERROR(ROUND('[1]CE collection'!AJ34,3), "-")</f>
        <v>0.63500000000000001</v>
      </c>
      <c r="M23" s="40">
        <f>IFERROR(ROUND('[1]CE collection'!AQ34,3), "-")</f>
        <v>0.63600000000000001</v>
      </c>
    </row>
    <row r="24" spans="2:13" x14ac:dyDescent="0.2">
      <c r="B24" s="8"/>
      <c r="C24" s="27"/>
      <c r="D24" s="27"/>
      <c r="E24" s="27"/>
      <c r="F24" s="27"/>
      <c r="G24" s="27"/>
      <c r="H24" s="27"/>
      <c r="I24" s="27"/>
      <c r="J24" s="27"/>
      <c r="K24" s="27"/>
      <c r="L24" s="27"/>
      <c r="M24" s="27"/>
    </row>
    <row r="25" spans="2:13" x14ac:dyDescent="0.2">
      <c r="B25" s="30" t="s">
        <v>19</v>
      </c>
      <c r="C25" s="29">
        <f>IFERROR(ROUND('[1]CE collection'!I36,2), "-")</f>
        <v>0</v>
      </c>
      <c r="D25" s="27">
        <f>IFERROR(ROUND('[1]CE collection'!J36,2), "-")</f>
        <v>0.41</v>
      </c>
      <c r="E25" s="27">
        <f>IFERROR(ROUND('[1]CE collection'!K36,2), "-")</f>
        <v>1.63</v>
      </c>
      <c r="F25" s="27">
        <f>IFERROR(ROUND('[1]CE collection'!L36,2), "-")</f>
        <v>0</v>
      </c>
      <c r="G25" s="29">
        <f>IFERROR(ROUND('[1]CE collection'!S36,2), "-")</f>
        <v>0</v>
      </c>
      <c r="H25" s="27">
        <f>IFERROR(ROUND('[1]CE collection'!T36,2), "-")</f>
        <v>0.8</v>
      </c>
      <c r="I25" s="27">
        <f>IFERROR(ROUND('[1]CE collection'!U36,2), "-")</f>
        <v>2.12</v>
      </c>
      <c r="J25" s="27">
        <f>IFERROR(ROUND('[1]CE collection'!V36,2), "-")</f>
        <v>0</v>
      </c>
      <c r="K25" s="27">
        <f>IFERROR(ROUND('[1]CE collection'!AC36,2), "-")</f>
        <v>0.12</v>
      </c>
      <c r="L25" s="27">
        <f>IFERROR(ROUND('[1]CE collection'!AJ36,2), "-")</f>
        <v>0.27</v>
      </c>
      <c r="M25" s="27">
        <f>IFERROR(ROUND('[1]CE collection'!AQ36,2), "-")</f>
        <v>0.28999999999999998</v>
      </c>
    </row>
    <row r="26" spans="2:13" x14ac:dyDescent="0.2">
      <c r="B26" s="30" t="s">
        <v>20</v>
      </c>
      <c r="C26" s="29">
        <f>IFERROR(ROUND('[1]CE collection'!I37,2), "-")</f>
        <v>0</v>
      </c>
      <c r="D26" s="27">
        <f>IFERROR(ROUND('[1]CE collection'!J37,2), "-")</f>
        <v>-80.19</v>
      </c>
      <c r="E26" s="27">
        <f>IFERROR(ROUND('[1]CE collection'!K37,2), "-")</f>
        <v>-75.45</v>
      </c>
      <c r="F26" s="27">
        <f>IFERROR(ROUND('[1]CE collection'!L37,2), "-")</f>
        <v>-82.59</v>
      </c>
      <c r="G26" s="29">
        <f>IFERROR(ROUND('[1]CE collection'!S37,2), "-")</f>
        <v>0</v>
      </c>
      <c r="H26" s="27">
        <f>IFERROR(ROUND('[1]CE collection'!T37,2), "-")</f>
        <v>-310.64</v>
      </c>
      <c r="I26" s="27">
        <f>IFERROR(ROUND('[1]CE collection'!U37,2), "-")</f>
        <v>-305.97000000000003</v>
      </c>
      <c r="J26" s="27">
        <f>IFERROR(ROUND('[1]CE collection'!V37,2), "-")</f>
        <v>-313.11</v>
      </c>
      <c r="K26" s="27">
        <f>IFERROR(ROUND('[1]CE collection'!AC37,2), "-")</f>
        <v>-328.83</v>
      </c>
      <c r="L26" s="27">
        <f>IFERROR(ROUND('[1]CE collection'!AJ37,2), "-")</f>
        <v>-354.22</v>
      </c>
      <c r="M26" s="27">
        <f>IFERROR(ROUND('[1]CE collection'!AQ37,2), "-")</f>
        <v>-381.52</v>
      </c>
    </row>
    <row r="27" spans="2:13" x14ac:dyDescent="0.2">
      <c r="B27" s="30" t="s">
        <v>21</v>
      </c>
      <c r="C27" s="29">
        <f>IFERROR(ROUND('[1]CE collection'!I38,2), "-")</f>
        <v>0</v>
      </c>
      <c r="D27" s="27">
        <f>IFERROR(ROUND('[1]CE collection'!J38,2), "-")</f>
        <v>-10.81</v>
      </c>
      <c r="E27" s="27">
        <f>IFERROR(ROUND('[1]CE collection'!K38,2), "-")</f>
        <v>-9.85</v>
      </c>
      <c r="F27" s="27">
        <f>IFERROR(ROUND('[1]CE collection'!L38,2), "-")</f>
        <v>-12.13</v>
      </c>
      <c r="G27" s="29">
        <f>IFERROR(ROUND('[1]CE collection'!S38,2), "-")</f>
        <v>0</v>
      </c>
      <c r="H27" s="27">
        <f>IFERROR(ROUND('[1]CE collection'!T38,2), "-")</f>
        <v>-40.72</v>
      </c>
      <c r="I27" s="27">
        <f>IFERROR(ROUND('[1]CE collection'!U38,2), "-")</f>
        <v>-39.68</v>
      </c>
      <c r="J27" s="27">
        <f>IFERROR(ROUND('[1]CE collection'!V38,2), "-")</f>
        <v>-41.96</v>
      </c>
      <c r="K27" s="27">
        <f>IFERROR(ROUND('[1]CE collection'!AC38,2), "-")</f>
        <v>-43.71</v>
      </c>
      <c r="L27" s="27">
        <f>IFERROR(ROUND('[1]CE collection'!AJ38,2), "-")</f>
        <v>-47.23</v>
      </c>
      <c r="M27" s="27">
        <f>IFERROR(ROUND('[1]CE collection'!AQ38,2), "-")</f>
        <v>-51.18</v>
      </c>
    </row>
    <row r="28" spans="2:13" x14ac:dyDescent="0.2">
      <c r="B28" s="42" t="s">
        <v>22</v>
      </c>
      <c r="C28" s="32">
        <f>IFERROR(ROUND('[1]CE collection'!I39,2), "-")</f>
        <v>0</v>
      </c>
      <c r="D28" s="33">
        <f>IFERROR(ROUND('[1]CE collection'!J39,2), "-")</f>
        <v>-18.57</v>
      </c>
      <c r="E28" s="33">
        <f>IFERROR(ROUND('[1]CE collection'!K39,2), "-")</f>
        <v>-17.260000000000002</v>
      </c>
      <c r="F28" s="33">
        <f>IFERROR(ROUND('[1]CE collection'!L39,2), "-")</f>
        <v>-20.14</v>
      </c>
      <c r="G28" s="32">
        <f>IFERROR(ROUND('[1]CE collection'!S39,2), "-")</f>
        <v>0</v>
      </c>
      <c r="H28" s="33">
        <f>IFERROR(ROUND('[1]CE collection'!T39,2), "-")</f>
        <v>-69.959999999999994</v>
      </c>
      <c r="I28" s="33">
        <f>IFERROR(ROUND('[1]CE collection'!U39,2), "-")</f>
        <v>-68.69</v>
      </c>
      <c r="J28" s="33">
        <f>IFERROR(ROUND('[1]CE collection'!V39,2), "-")</f>
        <v>-71.569999999999993</v>
      </c>
      <c r="K28" s="33">
        <f>IFERROR(ROUND('[1]CE collection'!AC39,2), "-")</f>
        <v>-75</v>
      </c>
      <c r="L28" s="33">
        <f>IFERROR(ROUND('[1]CE collection'!AJ39,2), "-")</f>
        <v>-80.33</v>
      </c>
      <c r="M28" s="33">
        <f>IFERROR(ROUND('[1]CE collection'!AQ39,2), "-")</f>
        <v>-86.37</v>
      </c>
    </row>
    <row r="29" spans="2:13" s="11" customFormat="1" x14ac:dyDescent="0.2">
      <c r="B29" s="8" t="s">
        <v>23</v>
      </c>
      <c r="C29" s="36">
        <f>IFERROR(ROUND('[1]CE collection'!I40,2), "-")</f>
        <v>0</v>
      </c>
      <c r="D29" s="37">
        <f>IFERROR(ROUND('[1]CE collection'!J40,2), "-")</f>
        <v>33.950000000000003</v>
      </c>
      <c r="E29" s="37">
        <f>IFERROR(ROUND('[1]CE collection'!K40,2), "-")</f>
        <v>34.79</v>
      </c>
      <c r="F29" s="37">
        <f>IFERROR(ROUND('[1]CE collection'!L40,2), "-")</f>
        <v>33.06</v>
      </c>
      <c r="G29" s="36">
        <f>IFERROR(ROUND('[1]CE collection'!S40,2), "-")</f>
        <v>0</v>
      </c>
      <c r="H29" s="37">
        <f>IFERROR(ROUND('[1]CE collection'!T40,2), "-")</f>
        <v>115.12</v>
      </c>
      <c r="I29" s="37">
        <f>IFERROR(ROUND('[1]CE collection'!U40,2), "-")</f>
        <v>115.97</v>
      </c>
      <c r="J29" s="37">
        <f>IFERROR(ROUND('[1]CE collection'!V40,2), "-")</f>
        <v>114.18</v>
      </c>
      <c r="K29" s="37">
        <f>IFERROR(ROUND('[1]CE collection'!AC40,2), "-")</f>
        <v>131.19</v>
      </c>
      <c r="L29" s="37">
        <f>IFERROR(ROUND('[1]CE collection'!AJ40,2), "-")</f>
        <v>147.62</v>
      </c>
      <c r="M29" s="37">
        <f>IFERROR(ROUND('[1]CE collection'!AQ40,2), "-")</f>
        <v>163.53</v>
      </c>
    </row>
    <row r="30" spans="2:13" x14ac:dyDescent="0.2">
      <c r="B30" s="41" t="s">
        <v>24</v>
      </c>
      <c r="C30" s="39">
        <f>IFERROR(ROUND('[1]CE collection'!I41,3), "-")</f>
        <v>0</v>
      </c>
      <c r="D30" s="40">
        <f>IFERROR(ROUND('[1]CE collection'!J41,3), "-")</f>
        <v>0.14899999999999999</v>
      </c>
      <c r="E30" s="40">
        <f>IFERROR(ROUND('[1]CE collection'!K41,3), "-")</f>
        <v>0.154</v>
      </c>
      <c r="F30" s="40">
        <f>IFERROR(ROUND('[1]CE collection'!L41,3), "-")</f>
        <v>0.14699999999999999</v>
      </c>
      <c r="G30" s="39">
        <f>IFERROR(ROUND('[1]CE collection'!S41,3), "-")</f>
        <v>0</v>
      </c>
      <c r="H30" s="40">
        <f>IFERROR(ROUND('[1]CE collection'!T41,3), "-")</f>
        <v>0.13400000000000001</v>
      </c>
      <c r="I30" s="40">
        <f>IFERROR(ROUND('[1]CE collection'!U41,3), "-")</f>
        <v>0.13500000000000001</v>
      </c>
      <c r="J30" s="40">
        <f>IFERROR(ROUND('[1]CE collection'!V41,3), "-")</f>
        <v>0.13300000000000001</v>
      </c>
      <c r="K30" s="40">
        <f>IFERROR(ROUND('[1]CE collection'!AC41,3), "-")</f>
        <v>0.14299999999999999</v>
      </c>
      <c r="L30" s="40">
        <f>IFERROR(ROUND('[1]CE collection'!AJ41,3), "-")</f>
        <v>0.14899999999999999</v>
      </c>
      <c r="M30" s="40">
        <f>IFERROR(ROUND('[1]CE collection'!AQ41,3), "-")</f>
        <v>0.153</v>
      </c>
    </row>
    <row r="31" spans="2:13" x14ac:dyDescent="0.2">
      <c r="B31" s="8"/>
      <c r="C31" s="27"/>
      <c r="D31" s="27"/>
      <c r="E31" s="27"/>
      <c r="F31" s="27"/>
      <c r="G31" s="27"/>
      <c r="H31" s="27"/>
      <c r="I31" s="27"/>
      <c r="J31" s="27"/>
      <c r="K31" s="27"/>
      <c r="L31" s="27"/>
      <c r="M31" s="27"/>
    </row>
    <row r="32" spans="2:13" x14ac:dyDescent="0.2">
      <c r="B32" s="30" t="s">
        <v>25</v>
      </c>
      <c r="C32" s="29">
        <f>IFERROR(ROUND('[1]CE collection'!I43,2), "-")</f>
        <v>0</v>
      </c>
      <c r="D32" s="27">
        <f>IFERROR(ROUND('[1]CE collection'!J43,2), "-")</f>
        <v>13.3</v>
      </c>
      <c r="E32" s="27">
        <f>IFERROR(ROUND('[1]CE collection'!K43,2), "-")</f>
        <v>14.53</v>
      </c>
      <c r="F32" s="27">
        <f>IFERROR(ROUND('[1]CE collection'!L43,2), "-")</f>
        <v>11.36</v>
      </c>
      <c r="G32" s="29">
        <f>IFERROR(ROUND('[1]CE collection'!S43,2), "-")</f>
        <v>0</v>
      </c>
      <c r="H32" s="27">
        <f>IFERROR(ROUND('[1]CE collection'!T43,2), "-")</f>
        <v>54.66</v>
      </c>
      <c r="I32" s="27">
        <f>IFERROR(ROUND('[1]CE collection'!U43,2), "-")</f>
        <v>55.87</v>
      </c>
      <c r="J32" s="27">
        <f>IFERROR(ROUND('[1]CE collection'!V43,2), "-")</f>
        <v>52.7</v>
      </c>
      <c r="K32" s="27">
        <f>IFERROR(ROUND('[1]CE collection'!AC43,2), "-")</f>
        <v>58.14</v>
      </c>
      <c r="L32" s="27">
        <f>IFERROR(ROUND('[1]CE collection'!AJ43,2), "-")</f>
        <v>61.23</v>
      </c>
      <c r="M32" s="27">
        <f>IFERROR(ROUND('[1]CE collection'!AQ43,2), "-")</f>
        <v>64.87</v>
      </c>
    </row>
    <row r="33" spans="2:21" x14ac:dyDescent="0.2">
      <c r="B33" s="42"/>
      <c r="C33" s="33"/>
      <c r="D33" s="33"/>
      <c r="E33" s="33"/>
      <c r="F33" s="33"/>
      <c r="G33" s="33"/>
      <c r="H33" s="33"/>
      <c r="I33" s="33"/>
      <c r="J33" s="33"/>
      <c r="K33" s="33"/>
      <c r="L33" s="33"/>
      <c r="M33" s="33"/>
    </row>
    <row r="34" spans="2:21" s="11" customFormat="1" x14ac:dyDescent="0.2">
      <c r="B34" s="8" t="s">
        <v>26</v>
      </c>
      <c r="C34" s="36">
        <f>IFERROR(ROUND('[1]CE collection'!I45,2), "-")</f>
        <v>0</v>
      </c>
      <c r="D34" s="37">
        <f>IFERROR(ROUND('[1]CE collection'!J45,2), "-")</f>
        <v>47.25</v>
      </c>
      <c r="E34" s="37">
        <f>IFERROR(ROUND('[1]CE collection'!K45,2), "-")</f>
        <v>48.75</v>
      </c>
      <c r="F34" s="37">
        <f>IFERROR(ROUND('[1]CE collection'!L45,2), "-")</f>
        <v>45.16</v>
      </c>
      <c r="G34" s="36">
        <f>IFERROR(ROUND('[1]CE collection'!S45,2), "-")</f>
        <v>0</v>
      </c>
      <c r="H34" s="37">
        <f>IFERROR(ROUND('[1]CE collection'!T45,2), "-")</f>
        <v>169.78</v>
      </c>
      <c r="I34" s="37">
        <f>IFERROR(ROUND('[1]CE collection'!U45,2), "-")</f>
        <v>171.44</v>
      </c>
      <c r="J34" s="37">
        <f>IFERROR(ROUND('[1]CE collection'!V45,2), "-")</f>
        <v>167.84</v>
      </c>
      <c r="K34" s="37">
        <f>IFERROR(ROUND('[1]CE collection'!AC45,2), "-")</f>
        <v>189.33</v>
      </c>
      <c r="L34" s="37">
        <f>IFERROR(ROUND('[1]CE collection'!AJ45,2), "-")</f>
        <v>208.85</v>
      </c>
      <c r="M34" s="37">
        <f>IFERROR(ROUND('[1]CE collection'!AQ45,2), "-")</f>
        <v>228.39</v>
      </c>
    </row>
    <row r="35" spans="2:21" x14ac:dyDescent="0.2">
      <c r="B35" s="41" t="s">
        <v>27</v>
      </c>
      <c r="C35" s="39">
        <f>IFERROR(ROUND('[1]CE collection'!I46,3), "-")</f>
        <v>0</v>
      </c>
      <c r="D35" s="40">
        <f>IFERROR(ROUND('[1]CE collection'!J46,3), "-")</f>
        <v>0.20799999999999999</v>
      </c>
      <c r="E35" s="40">
        <f>IFERROR(ROUND('[1]CE collection'!K46,3), "-")</f>
        <v>0.21199999999999999</v>
      </c>
      <c r="F35" s="40">
        <f>IFERROR(ROUND('[1]CE collection'!L46,3), "-")</f>
        <v>0.19900000000000001</v>
      </c>
      <c r="G35" s="39">
        <f>IFERROR(ROUND('[1]CE collection'!S46,3), "-")</f>
        <v>0</v>
      </c>
      <c r="H35" s="40">
        <f>IFERROR(ROUND('[1]CE collection'!T46,3), "-")</f>
        <v>0.19800000000000001</v>
      </c>
      <c r="I35" s="40">
        <f>IFERROR(ROUND('[1]CE collection'!U46,3), "-")</f>
        <v>0.19900000000000001</v>
      </c>
      <c r="J35" s="40">
        <f>IFERROR(ROUND('[1]CE collection'!V46,3), "-")</f>
        <v>0.19600000000000001</v>
      </c>
      <c r="K35" s="40">
        <f>IFERROR(ROUND('[1]CE collection'!AC46,3), "-")</f>
        <v>0.20699999999999999</v>
      </c>
      <c r="L35" s="40">
        <f>IFERROR(ROUND('[1]CE collection'!AJ46,3), "-")</f>
        <v>0.21099999999999999</v>
      </c>
      <c r="M35" s="40">
        <f>IFERROR(ROUND('[1]CE collection'!AQ46,3), "-")</f>
        <v>0.21299999999999999</v>
      </c>
    </row>
    <row r="36" spans="2:21" x14ac:dyDescent="0.2">
      <c r="B36" s="41"/>
      <c r="C36" s="27"/>
      <c r="D36" s="27"/>
      <c r="E36" s="27"/>
      <c r="F36" s="27"/>
      <c r="G36" s="27"/>
      <c r="H36" s="27"/>
      <c r="I36" s="27"/>
      <c r="J36" s="27"/>
      <c r="K36" s="27"/>
      <c r="L36" s="27"/>
      <c r="M36" s="27"/>
    </row>
    <row r="37" spans="2:21" x14ac:dyDescent="0.2">
      <c r="B37" s="31" t="s">
        <v>28</v>
      </c>
      <c r="C37" s="32">
        <f>IFERROR(ROUND('[1]CE collection'!I48,2), "-")</f>
        <v>0</v>
      </c>
      <c r="D37" s="33">
        <f>IFERROR(ROUND('[1]CE collection'!J48,2), "-")</f>
        <v>-0.01</v>
      </c>
      <c r="E37" s="33">
        <f>IFERROR(ROUND('[1]CE collection'!K48,2), "-")</f>
        <v>0</v>
      </c>
      <c r="F37" s="33">
        <f>IFERROR(ROUND('[1]CE collection'!L48,2), "-")</f>
        <v>-0.04</v>
      </c>
      <c r="G37" s="32">
        <f>IFERROR(ROUND('[1]CE collection'!S48,2), "-")</f>
        <v>0</v>
      </c>
      <c r="H37" s="33">
        <f>IFERROR(ROUND('[1]CE collection'!T48,2), "-")</f>
        <v>4.1500000000000004</v>
      </c>
      <c r="I37" s="33">
        <f>IFERROR(ROUND('[1]CE collection'!U48,2), "-")</f>
        <v>4.2</v>
      </c>
      <c r="J37" s="33">
        <f>IFERROR(ROUND('[1]CE collection'!V48,2), "-")</f>
        <v>4</v>
      </c>
      <c r="K37" s="33">
        <f>IFERROR(ROUND('[1]CE collection'!AC48,2), "-")</f>
        <v>0</v>
      </c>
      <c r="L37" s="33">
        <f>IFERROR(ROUND('[1]CE collection'!AJ48,2), "-")</f>
        <v>0</v>
      </c>
      <c r="M37" s="33">
        <f>IFERROR(ROUND('[1]CE collection'!AQ48,2), "-")</f>
        <v>0</v>
      </c>
    </row>
    <row r="38" spans="2:21" s="11" customFormat="1" x14ac:dyDescent="0.2">
      <c r="B38" s="8" t="s">
        <v>29</v>
      </c>
      <c r="C38" s="36">
        <f>IFERROR(ROUND('[1]CE collection'!I49,2), "-")</f>
        <v>0</v>
      </c>
      <c r="D38" s="37">
        <f>IFERROR(ROUND('[1]CE collection'!J49,2), "-")</f>
        <v>47.25</v>
      </c>
      <c r="E38" s="37">
        <f>IFERROR(ROUND('[1]CE collection'!K49,2), "-")</f>
        <v>48.75</v>
      </c>
      <c r="F38" s="37">
        <f>IFERROR(ROUND('[1]CE collection'!L49,2), "-")</f>
        <v>45.16</v>
      </c>
      <c r="G38" s="36">
        <f>IFERROR(ROUND('[1]CE collection'!S49,2), "-")</f>
        <v>0</v>
      </c>
      <c r="H38" s="37">
        <f>IFERROR(ROUND('[1]CE collection'!T49,2), "-")</f>
        <v>173.93</v>
      </c>
      <c r="I38" s="37">
        <f>IFERROR(ROUND('[1]CE collection'!U49,2), "-")</f>
        <v>175.44</v>
      </c>
      <c r="J38" s="37">
        <f>IFERROR(ROUND('[1]CE collection'!V49,2), "-")</f>
        <v>172.04</v>
      </c>
      <c r="K38" s="37">
        <f>IFERROR(ROUND('[1]CE collection'!AC49,2), "-")</f>
        <v>189.33</v>
      </c>
      <c r="L38" s="37">
        <f>IFERROR(ROUND('[1]CE collection'!AJ49,2), "-")</f>
        <v>208.85</v>
      </c>
      <c r="M38" s="37">
        <f>IFERROR(ROUND('[1]CE collection'!AQ49,2), "-")</f>
        <v>228.39</v>
      </c>
    </row>
    <row r="39" spans="2:21" s="45" customFormat="1" x14ac:dyDescent="0.2">
      <c r="B39" s="43" t="s">
        <v>30</v>
      </c>
      <c r="C39" s="39">
        <f>IFERROR(ROUND('[1]CE collection'!I50,3), "-")</f>
        <v>0</v>
      </c>
      <c r="D39" s="40">
        <f>IFERROR(ROUND('[1]CE collection'!J50,3), "-")</f>
        <v>0.20799999999999999</v>
      </c>
      <c r="E39" s="40">
        <f>IFERROR(ROUND('[1]CE collection'!K50,3), "-")</f>
        <v>0.21199999999999999</v>
      </c>
      <c r="F39" s="40">
        <f>IFERROR(ROUND('[1]CE collection'!L50,3), "-")</f>
        <v>0.19900000000000001</v>
      </c>
      <c r="G39" s="39">
        <f>IFERROR(ROUND('[1]CE collection'!S50,3), "-")</f>
        <v>0</v>
      </c>
      <c r="H39" s="40">
        <f>IFERROR(ROUND('[1]CE collection'!T50,3), "-")</f>
        <v>0.20200000000000001</v>
      </c>
      <c r="I39" s="40">
        <f>IFERROR(ROUND('[1]CE collection'!U50,3), "-")</f>
        <v>0.20300000000000001</v>
      </c>
      <c r="J39" s="40">
        <f>IFERROR(ROUND('[1]CE collection'!V50,3), "-")</f>
        <v>0.19900000000000001</v>
      </c>
      <c r="K39" s="40">
        <f>IFERROR(ROUND('[1]CE collection'!AC50,3), "-")</f>
        <v>0.20699999999999999</v>
      </c>
      <c r="L39" s="40">
        <f>IFERROR(ROUND('[1]CE collection'!AJ50,3), "-")</f>
        <v>0.21099999999999999</v>
      </c>
      <c r="M39" s="40">
        <f>IFERROR(ROUND('[1]CE collection'!AQ50,3), "-")</f>
        <v>0.21299999999999999</v>
      </c>
      <c r="N39" s="44"/>
      <c r="O39" s="44"/>
      <c r="P39" s="44"/>
      <c r="Q39" s="44"/>
      <c r="R39" s="44"/>
      <c r="S39" s="44"/>
      <c r="T39" s="44"/>
      <c r="U39" s="44"/>
    </row>
    <row r="40" spans="2:21" x14ac:dyDescent="0.2">
      <c r="C40" s="27"/>
      <c r="D40" s="27"/>
      <c r="E40" s="27"/>
      <c r="F40" s="27"/>
      <c r="G40" s="27"/>
      <c r="H40" s="27"/>
      <c r="I40" s="27"/>
      <c r="J40" s="27"/>
      <c r="K40" s="27"/>
      <c r="L40" s="27"/>
      <c r="M40" s="27"/>
    </row>
    <row r="41" spans="2:21" x14ac:dyDescent="0.2">
      <c r="B41" s="30" t="s">
        <v>31</v>
      </c>
      <c r="C41" s="29">
        <f>IFERROR(ROUND('[1]CE collection'!I52,2), "-")</f>
        <v>0</v>
      </c>
      <c r="D41" s="27">
        <f>IFERROR(ROUND('[1]CE collection'!J52,2), "-")</f>
        <v>-4.8</v>
      </c>
      <c r="E41" s="27">
        <f>IFERROR(ROUND('[1]CE collection'!K52,2), "-")</f>
        <v>-4.08</v>
      </c>
      <c r="F41" s="27">
        <f>IFERROR(ROUND('[1]CE collection'!L52,2), "-")</f>
        <v>-5.4</v>
      </c>
      <c r="G41" s="29">
        <f>IFERROR(ROUND('[1]CE collection'!S52,2), "-")</f>
        <v>0</v>
      </c>
      <c r="H41" s="27">
        <f>IFERROR(ROUND('[1]CE collection'!T52,2), "-")</f>
        <v>-20.53</v>
      </c>
      <c r="I41" s="27">
        <f>IFERROR(ROUND('[1]CE collection'!U52,2), "-")</f>
        <v>-17.149999999999999</v>
      </c>
      <c r="J41" s="27">
        <f>IFERROR(ROUND('[1]CE collection'!V52,2), "-")</f>
        <v>-22.94</v>
      </c>
      <c r="K41" s="27">
        <f>IFERROR(ROUND('[1]CE collection'!AC52,2), "-")</f>
        <v>-16.63</v>
      </c>
      <c r="L41" s="27">
        <f>IFERROR(ROUND('[1]CE collection'!AJ52,2), "-")</f>
        <v>-15.23</v>
      </c>
      <c r="M41" s="27">
        <f>IFERROR(ROUND('[1]CE collection'!AQ52,2), "-")</f>
        <v>-13.41</v>
      </c>
    </row>
    <row r="42" spans="2:21" x14ac:dyDescent="0.2">
      <c r="B42" s="46"/>
      <c r="C42" s="33"/>
      <c r="D42" s="33"/>
      <c r="E42" s="33"/>
      <c r="F42" s="33"/>
      <c r="G42" s="33"/>
      <c r="H42" s="33"/>
      <c r="I42" s="33"/>
      <c r="J42" s="33"/>
      <c r="K42" s="33"/>
      <c r="L42" s="33"/>
      <c r="M42" s="33"/>
    </row>
    <row r="43" spans="2:21" s="11" customFormat="1" x14ac:dyDescent="0.2">
      <c r="B43" s="8" t="s">
        <v>32</v>
      </c>
      <c r="C43" s="36">
        <f>IFERROR(ROUND('[1]CE collection'!I54,2), "-")</f>
        <v>0</v>
      </c>
      <c r="D43" s="37">
        <f>IFERROR(ROUND('[1]CE collection'!J54,2), "-")</f>
        <v>29.15</v>
      </c>
      <c r="E43" s="37">
        <f>IFERROR(ROUND('[1]CE collection'!K54,2), "-")</f>
        <v>30.61</v>
      </c>
      <c r="F43" s="37">
        <f>IFERROR(ROUND('[1]CE collection'!L54,2), "-")</f>
        <v>28.32</v>
      </c>
      <c r="G43" s="36">
        <f>IFERROR(ROUND('[1]CE collection'!S54,2), "-")</f>
        <v>0</v>
      </c>
      <c r="H43" s="37">
        <f>IFERROR(ROUND('[1]CE collection'!T54,2), "-")</f>
        <v>94.59</v>
      </c>
      <c r="I43" s="37">
        <f>IFERROR(ROUND('[1]CE collection'!U54,2), "-")</f>
        <v>98.82</v>
      </c>
      <c r="J43" s="37">
        <f>IFERROR(ROUND('[1]CE collection'!V54,2), "-")</f>
        <v>91.24</v>
      </c>
      <c r="K43" s="37">
        <f>IFERROR(ROUND('[1]CE collection'!AC54,2), "-")</f>
        <v>114.57</v>
      </c>
      <c r="L43" s="37">
        <f>IFERROR(ROUND('[1]CE collection'!AJ54,2), "-")</f>
        <v>132.4</v>
      </c>
      <c r="M43" s="37">
        <f>IFERROR(ROUND('[1]CE collection'!AQ54,2), "-")</f>
        <v>150.12</v>
      </c>
    </row>
    <row r="44" spans="2:21" x14ac:dyDescent="0.2">
      <c r="B44" s="8"/>
      <c r="C44" s="27"/>
      <c r="D44" s="27"/>
      <c r="E44" s="27"/>
      <c r="F44" s="27"/>
      <c r="G44" s="27"/>
      <c r="H44" s="27"/>
      <c r="I44" s="27"/>
      <c r="J44" s="27"/>
      <c r="K44" s="27"/>
      <c r="L44" s="27"/>
      <c r="M44" s="27"/>
    </row>
    <row r="45" spans="2:21" ht="9.85" customHeight="1" x14ac:dyDescent="0.2">
      <c r="B45" s="14" t="s">
        <v>33</v>
      </c>
      <c r="C45" s="29">
        <f>IFERROR(ROUND('[1]CE collection'!I56,2), "-")</f>
        <v>0</v>
      </c>
      <c r="D45" s="27">
        <f>IFERROR(ROUND('[1]CE collection'!J56,2), "-")</f>
        <v>-7.04</v>
      </c>
      <c r="E45" s="27">
        <f>IFERROR(ROUND('[1]CE collection'!K56,2), "-")</f>
        <v>-6.2</v>
      </c>
      <c r="F45" s="27">
        <f>IFERROR(ROUND('[1]CE collection'!L56,2), "-")</f>
        <v>-7.75</v>
      </c>
      <c r="G45" s="29">
        <f>IFERROR(ROUND('[1]CE collection'!S56,2), "-")</f>
        <v>0</v>
      </c>
      <c r="H45" s="27">
        <f>IFERROR(ROUND('[1]CE collection'!T56,2), "-")</f>
        <v>-22.44</v>
      </c>
      <c r="I45" s="27">
        <f>IFERROR(ROUND('[1]CE collection'!U56,2), "-")</f>
        <v>-21.49</v>
      </c>
      <c r="J45" s="27">
        <f>IFERROR(ROUND('[1]CE collection'!V56,2), "-")</f>
        <v>-23.72</v>
      </c>
      <c r="K45" s="27">
        <f>IFERROR(ROUND('[1]CE collection'!AC56,2), "-")</f>
        <v>-26.82</v>
      </c>
      <c r="L45" s="27">
        <f>IFERROR(ROUND('[1]CE collection'!AJ56,2), "-")</f>
        <v>-31.11</v>
      </c>
      <c r="M45" s="27">
        <f>IFERROR(ROUND('[1]CE collection'!AQ56,2), "-")</f>
        <v>-35.18</v>
      </c>
    </row>
    <row r="46" spans="2:21" x14ac:dyDescent="0.2">
      <c r="B46" s="41" t="s">
        <v>34</v>
      </c>
      <c r="C46" s="39">
        <f>IFERROR(ROUND('[1]CE collection'!I57,3), "-")</f>
        <v>0</v>
      </c>
      <c r="D46" s="40">
        <f>IFERROR(ROUND('[1]CE collection'!J57,3), "-")</f>
        <v>0.24099999999999999</v>
      </c>
      <c r="E46" s="40">
        <f>IFERROR(ROUND('[1]CE collection'!K57,3), "-")</f>
        <v>0.253</v>
      </c>
      <c r="F46" s="40">
        <f>IFERROR(ROUND('[1]CE collection'!L57,3), "-")</f>
        <v>0.218</v>
      </c>
      <c r="G46" s="39">
        <f>IFERROR(ROUND('[1]CE collection'!S57,3), "-")</f>
        <v>0</v>
      </c>
      <c r="H46" s="40">
        <f>IFERROR(ROUND('[1]CE collection'!T57,3), "-")</f>
        <v>0.23699999999999999</v>
      </c>
      <c r="I46" s="40">
        <f>IFERROR(ROUND('[1]CE collection'!U57,3), "-")</f>
        <v>0.24</v>
      </c>
      <c r="J46" s="40">
        <f>IFERROR(ROUND('[1]CE collection'!V57,3), "-")</f>
        <v>0.23499999999999999</v>
      </c>
      <c r="K46" s="40">
        <f>IFERROR(ROUND('[1]CE collection'!AC57,3), "-")</f>
        <v>0.23400000000000001</v>
      </c>
      <c r="L46" s="40">
        <f>IFERROR(ROUND('[1]CE collection'!AJ57,3), "-")</f>
        <v>0.23499999999999999</v>
      </c>
      <c r="M46" s="40">
        <f>IFERROR(ROUND('[1]CE collection'!AQ57,3), "-")</f>
        <v>0.23400000000000001</v>
      </c>
    </row>
    <row r="47" spans="2:21" x14ac:dyDescent="0.2">
      <c r="B47" s="46"/>
      <c r="C47" s="33"/>
      <c r="D47" s="33"/>
      <c r="E47" s="33"/>
      <c r="F47" s="33"/>
      <c r="G47" s="33"/>
      <c r="H47" s="33"/>
      <c r="I47" s="33"/>
      <c r="J47" s="33"/>
      <c r="K47" s="33"/>
      <c r="L47" s="33"/>
      <c r="M47" s="33"/>
    </row>
    <row r="48" spans="2:21" s="11" customFormat="1" x14ac:dyDescent="0.2">
      <c r="B48" s="8" t="s">
        <v>35</v>
      </c>
      <c r="C48" s="36">
        <f>IFERROR(ROUND('[1]CE collection'!I59,2), "-")</f>
        <v>0</v>
      </c>
      <c r="D48" s="37">
        <f>IFERROR(ROUND('[1]CE collection'!J59,2), "-")</f>
        <v>22.1</v>
      </c>
      <c r="E48" s="37">
        <f>IFERROR(ROUND('[1]CE collection'!K59,2), "-")</f>
        <v>22.87</v>
      </c>
      <c r="F48" s="37">
        <f>IFERROR(ROUND('[1]CE collection'!L59,2), "-")</f>
        <v>21.44</v>
      </c>
      <c r="G48" s="36">
        <f>IFERROR(ROUND('[1]CE collection'!S59,2), "-")</f>
        <v>0</v>
      </c>
      <c r="H48" s="37">
        <f>IFERROR(ROUND('[1]CE collection'!T59,2), "-")</f>
        <v>72.16</v>
      </c>
      <c r="I48" s="37">
        <f>IFERROR(ROUND('[1]CE collection'!U59,2), "-")</f>
        <v>75.099999999999994</v>
      </c>
      <c r="J48" s="37">
        <f>IFERROR(ROUND('[1]CE collection'!V59,2), "-")</f>
        <v>69.75</v>
      </c>
      <c r="K48" s="37">
        <f>IFERROR(ROUND('[1]CE collection'!AC59,2), "-")</f>
        <v>87.75</v>
      </c>
      <c r="L48" s="37">
        <f>IFERROR(ROUND('[1]CE collection'!AJ59,2), "-")</f>
        <v>101.29</v>
      </c>
      <c r="M48" s="37">
        <f>IFERROR(ROUND('[1]CE collection'!AQ59,2), "-")</f>
        <v>114.94</v>
      </c>
    </row>
    <row r="49" spans="1:14" x14ac:dyDescent="0.2">
      <c r="C49" s="27"/>
      <c r="D49" s="27"/>
      <c r="E49" s="27"/>
      <c r="F49" s="27"/>
      <c r="G49" s="27"/>
      <c r="H49" s="27"/>
      <c r="I49" s="27"/>
      <c r="J49" s="27"/>
      <c r="K49" s="27"/>
      <c r="L49" s="27"/>
      <c r="M49" s="27"/>
    </row>
    <row r="50" spans="1:14" x14ac:dyDescent="0.2">
      <c r="B50" s="30" t="s">
        <v>36</v>
      </c>
      <c r="C50" s="29">
        <f>IFERROR(ROUND('[1]CE collection'!I61,2), "-")</f>
        <v>0</v>
      </c>
      <c r="D50" s="27">
        <f>IFERROR(ROUND('[1]CE collection'!J61,2), "-")</f>
        <v>4.45</v>
      </c>
      <c r="E50" s="27">
        <f>IFERROR(ROUND('[1]CE collection'!K61,2), "-")</f>
        <v>6</v>
      </c>
      <c r="F50" s="27">
        <f>IFERROR(ROUND('[1]CE collection'!L61,2), "-")</f>
        <v>3.35</v>
      </c>
      <c r="G50" s="29">
        <f>IFERROR(ROUND('[1]CE collection'!S61,2), "-")</f>
        <v>0</v>
      </c>
      <c r="H50" s="27">
        <f>IFERROR(ROUND('[1]CE collection'!T61,2), "-")</f>
        <v>17.13</v>
      </c>
      <c r="I50" s="27">
        <f>IFERROR(ROUND('[1]CE collection'!U61,2), "-")</f>
        <v>18</v>
      </c>
      <c r="J50" s="27">
        <f>IFERROR(ROUND('[1]CE collection'!V61,2), "-")</f>
        <v>16.850000000000001</v>
      </c>
      <c r="K50" s="27">
        <f>IFERROR(ROUND('[1]CE collection'!AC61,2), "-")</f>
        <v>20.69</v>
      </c>
      <c r="L50" s="27">
        <f>IFERROR(ROUND('[1]CE collection'!AJ61,2), "-")</f>
        <v>23.99</v>
      </c>
      <c r="M50" s="27">
        <f>IFERROR(ROUND('[1]CE collection'!AQ61,2), "-")</f>
        <v>27.49</v>
      </c>
    </row>
    <row r="51" spans="1:14" x14ac:dyDescent="0.2">
      <c r="B51" s="30" t="s">
        <v>37</v>
      </c>
      <c r="C51" s="29">
        <f>IFERROR(ROUND('[1]CE collection'!I62,2), "-")</f>
        <v>0</v>
      </c>
      <c r="D51" s="27" t="str">
        <f>IFERROR(ROUND('[1]CE collection'!J62,2), "-")</f>
        <v>-</v>
      </c>
      <c r="E51" s="27" t="str">
        <f>IFERROR(ROUND('[1]CE collection'!K62,2), "-")</f>
        <v>-</v>
      </c>
      <c r="F51" s="27" t="str">
        <f>IFERROR(ROUND('[1]CE collection'!L62,2), "-")</f>
        <v>-</v>
      </c>
      <c r="G51" s="29">
        <f>IFERROR(ROUND('[1]CE collection'!S62,2), "-")</f>
        <v>0</v>
      </c>
      <c r="H51" s="27">
        <f>IFERROR(ROUND('[1]CE collection'!T62,2), "-")</f>
        <v>403.26</v>
      </c>
      <c r="I51" s="27">
        <f>IFERROR(ROUND('[1]CE collection'!U62,2), "-")</f>
        <v>440.8</v>
      </c>
      <c r="J51" s="27">
        <f>IFERROR(ROUND('[1]CE collection'!V62,2), "-")</f>
        <v>326.10000000000002</v>
      </c>
      <c r="K51" s="27">
        <f>IFERROR(ROUND('[1]CE collection'!AC62,2), "-")</f>
        <v>381.64</v>
      </c>
      <c r="L51" s="27">
        <f>IFERROR(ROUND('[1]CE collection'!AJ62,2), "-")</f>
        <v>337.58</v>
      </c>
      <c r="M51" s="27">
        <f>IFERROR(ROUND('[1]CE collection'!AQ62,2), "-")</f>
        <v>284.58999999999997</v>
      </c>
    </row>
    <row r="52" spans="1:14" x14ac:dyDescent="0.2">
      <c r="B52" s="8"/>
      <c r="C52" s="27"/>
      <c r="D52" s="27"/>
      <c r="E52" s="27"/>
      <c r="F52" s="27"/>
      <c r="G52" s="27"/>
      <c r="H52" s="27"/>
      <c r="I52" s="27"/>
      <c r="J52" s="27"/>
      <c r="K52" s="27"/>
      <c r="L52" s="27"/>
      <c r="M52" s="27"/>
    </row>
    <row r="53" spans="1:14" x14ac:dyDescent="0.2">
      <c r="B53" s="41" t="s">
        <v>38</v>
      </c>
      <c r="C53" s="39">
        <f>IFERROR(ROUND('[1]CE collection'!I64,3), "-")</f>
        <v>0</v>
      </c>
      <c r="D53" s="40" t="str">
        <f>IFERROR(ROUND('[1]CE collection'!J64,2), "-")</f>
        <v>-</v>
      </c>
      <c r="E53" s="40" t="str">
        <f>IFERROR(ROUND('[1]CE collection'!K64,2), "-")</f>
        <v>-</v>
      </c>
      <c r="F53" s="40" t="str">
        <f>IFERROR(ROUND('[1]CE collection'!L64,2), "-")</f>
        <v>-</v>
      </c>
      <c r="G53" s="39">
        <f>IFERROR(ROUND('[1]CE collection'!S64,3), "-")</f>
        <v>0</v>
      </c>
      <c r="H53" s="40">
        <f>IFERROR(ROUND('[1]CE collection'!T64,3), "-")</f>
        <v>4.2999999999999997E-2</v>
      </c>
      <c r="I53" s="40">
        <f>IFERROR(ROUND('[1]CE collection'!U64,3), "-")</f>
        <v>4.5999999999999999E-2</v>
      </c>
      <c r="J53" s="40">
        <f>IFERROR(ROUND('[1]CE collection'!V64,3), "-")</f>
        <v>0.04</v>
      </c>
      <c r="K53" s="40">
        <f>IFERROR(ROUND('[1]CE collection'!AC64,3), "-")</f>
        <v>3.7999999999999999E-2</v>
      </c>
      <c r="L53" s="40">
        <f>IFERROR(ROUND('[1]CE collection'!AJ64,3), "-")</f>
        <v>3.6999999999999998E-2</v>
      </c>
      <c r="M53" s="40">
        <f>IFERROR(ROUND('[1]CE collection'!AQ64,3), "-")</f>
        <v>3.6999999999999998E-2</v>
      </c>
    </row>
    <row r="54" spans="1:14" x14ac:dyDescent="0.2">
      <c r="C54" s="27"/>
      <c r="D54" s="40"/>
      <c r="E54" s="40"/>
      <c r="F54" s="40"/>
      <c r="G54" s="27"/>
      <c r="H54" s="27"/>
      <c r="I54" s="27"/>
      <c r="J54" s="27"/>
      <c r="K54" s="27"/>
      <c r="L54" s="27"/>
      <c r="M54" s="27"/>
    </row>
    <row r="55" spans="1:14" x14ac:dyDescent="0.2">
      <c r="B55" s="30" t="s">
        <v>39</v>
      </c>
      <c r="C55" s="29">
        <f>IFERROR(ROUND('[1]CE collection'!I66,2), "-")</f>
        <v>0</v>
      </c>
      <c r="D55" s="27" t="str">
        <f>IFERROR(ROUND('[1]CE collection'!J66,2), "-")</f>
        <v>-</v>
      </c>
      <c r="E55" s="27" t="str">
        <f>IFERROR(ROUND('[1]CE collection'!K66,2), "-")</f>
        <v>-</v>
      </c>
      <c r="F55" s="27" t="str">
        <f>IFERROR(ROUND('[1]CE collection'!L66,2), "-")</f>
        <v>-</v>
      </c>
      <c r="G55" s="29">
        <f>IFERROR(ROUND('[1]CE collection'!S66,2), "-")</f>
        <v>0</v>
      </c>
      <c r="H55" s="27">
        <f>IFERROR(ROUND('[1]CE collection'!T66,2), "-")</f>
        <v>0</v>
      </c>
      <c r="I55" s="27">
        <f>IFERROR(ROUND('[1]CE collection'!U66,2), "-")</f>
        <v>0</v>
      </c>
      <c r="J55" s="27">
        <f>IFERROR(ROUND('[1]CE collection'!V66,2), "-")</f>
        <v>0</v>
      </c>
      <c r="K55" s="27">
        <f>IFERROR(ROUND('[1]CE collection'!AC66,2), "-")</f>
        <v>-3.6</v>
      </c>
      <c r="L55" s="27">
        <f>IFERROR(ROUND('[1]CE collection'!AJ66,2), "-")</f>
        <v>7.56</v>
      </c>
      <c r="M55" s="27">
        <f>IFERROR(ROUND('[1]CE collection'!AQ66,2), "-")</f>
        <v>7.74</v>
      </c>
    </row>
    <row r="56" spans="1:14" x14ac:dyDescent="0.2">
      <c r="C56" s="47"/>
      <c r="D56" s="47"/>
      <c r="E56" s="47"/>
      <c r="F56" s="47"/>
      <c r="G56" s="47"/>
      <c r="H56" s="47"/>
      <c r="I56" s="47"/>
      <c r="J56" s="47"/>
      <c r="K56" s="47"/>
      <c r="L56" s="47"/>
      <c r="M56" s="47"/>
    </row>
    <row r="57" spans="1:14" ht="11.95" customHeight="1" x14ac:dyDescent="0.2">
      <c r="A57" s="48" t="s">
        <v>40</v>
      </c>
      <c r="B57" s="49"/>
      <c r="C57" s="50"/>
      <c r="D57" s="50"/>
      <c r="E57" s="50"/>
      <c r="F57" s="50"/>
      <c r="G57" s="50"/>
      <c r="H57" s="50"/>
      <c r="I57" s="50"/>
      <c r="J57" s="50"/>
      <c r="K57" s="50"/>
      <c r="L57" s="50"/>
      <c r="M57" s="50"/>
      <c r="N57" s="51"/>
    </row>
    <row r="58" spans="1:14" x14ac:dyDescent="0.2">
      <c r="A58" s="52"/>
      <c r="B58" s="14" t="s">
        <v>41</v>
      </c>
      <c r="C58" s="27">
        <f>+C15+C21+C25+C26+C27+C28+C41+C45</f>
        <v>0</v>
      </c>
      <c r="D58" s="27">
        <f>+D15+D21+D25+D26+D27+D28+D41+D45</f>
        <v>22.11000000000001</v>
      </c>
      <c r="E58" s="27"/>
      <c r="F58" s="27"/>
      <c r="G58" s="27">
        <f t="shared" ref="G58:M58" si="0">+G15+G21+G25+G26+G27+G28+G41+G45</f>
        <v>0</v>
      </c>
      <c r="H58" s="27">
        <f t="shared" si="0"/>
        <v>72.150000000000077</v>
      </c>
      <c r="I58" s="27"/>
      <c r="J58" s="27"/>
      <c r="K58" s="27">
        <f t="shared" si="0"/>
        <v>87.739999999999924</v>
      </c>
      <c r="L58" s="27">
        <f t="shared" si="0"/>
        <v>101.28999999999984</v>
      </c>
      <c r="M58" s="27">
        <f t="shared" si="0"/>
        <v>114.93999999999991</v>
      </c>
      <c r="N58" s="53"/>
    </row>
    <row r="59" spans="1:14" x14ac:dyDescent="0.2">
      <c r="A59" s="52"/>
      <c r="B59" s="14" t="s">
        <v>26</v>
      </c>
      <c r="C59" s="27">
        <f>+C15+C21+C25+C26+C27+C28+C32+C37</f>
        <v>0</v>
      </c>
      <c r="D59" s="27">
        <f>+D15+D21+D25+D26+D27+D28+D32+D37</f>
        <v>47.240000000000016</v>
      </c>
      <c r="E59" s="27"/>
      <c r="F59" s="27"/>
      <c r="G59" s="27">
        <f>+G15+G21+G25+G26+G27+G28+G32+G37</f>
        <v>0</v>
      </c>
      <c r="H59" s="27">
        <f>+H15+H21+H25+H26+H27+H28+H32+H37</f>
        <v>173.93000000000009</v>
      </c>
      <c r="I59" s="27"/>
      <c r="J59" s="27"/>
      <c r="K59" s="27">
        <f>+K15+K21+K25+K26+K27+K28+K32+K37</f>
        <v>189.32999999999993</v>
      </c>
      <c r="L59" s="27">
        <f>+L15+L21+L25+L26+L27+L28+L32+L37</f>
        <v>208.85999999999981</v>
      </c>
      <c r="M59" s="27">
        <f>+M15+M21+M25+M26+M27+M28+M32+M37</f>
        <v>228.39999999999992</v>
      </c>
      <c r="N59" s="53"/>
    </row>
    <row r="60" spans="1:14" x14ac:dyDescent="0.2">
      <c r="B60" s="14" t="s">
        <v>42</v>
      </c>
      <c r="C60" s="27">
        <f>+C58-C48+C59-C38</f>
        <v>0</v>
      </c>
      <c r="D60" s="27">
        <f>+D58-D48+D59-D38</f>
        <v>0</v>
      </c>
      <c r="E60" s="27"/>
      <c r="F60" s="27"/>
      <c r="G60" s="27">
        <f>+G58-G48+G59-G38</f>
        <v>0</v>
      </c>
      <c r="H60" s="27">
        <f>+H58-H48+H59-H38</f>
        <v>-9.9999999998203748E-3</v>
      </c>
      <c r="I60" s="27"/>
      <c r="J60" s="27"/>
      <c r="K60" s="27">
        <f>+K58-K48+K59-K38</f>
        <v>-1.0000000000161435E-2</v>
      </c>
      <c r="L60" s="27">
        <f>+L58-L48+L59-L38</f>
        <v>9.9999999996498445E-3</v>
      </c>
      <c r="M60" s="27">
        <f>+M58-M48+M59-M38</f>
        <v>9.9999999998487965E-3</v>
      </c>
    </row>
    <row r="61" spans="1:14" x14ac:dyDescent="0.2">
      <c r="B61" s="8"/>
    </row>
    <row r="62" spans="1:14" x14ac:dyDescent="0.2">
      <c r="B62" s="8"/>
    </row>
  </sheetData>
  <mergeCells count="4">
    <mergeCell ref="D6:F6"/>
    <mergeCell ref="H6:J6"/>
    <mergeCell ref="D7:F7"/>
    <mergeCell ref="H7:J7"/>
  </mergeCells>
  <pageMargins left="0.25" right="0.25" top="0.75" bottom="0.75" header="0.3" footer="0.3"/>
  <pageSetup paperSize="9" orientation="landscape" r:id="rId1"/>
</worksheet>
</file>

<file path=docMetadata/LabelInfo.xml><?xml version="1.0" encoding="utf-8"?>
<clbl:labelList xmlns:clbl="http://schemas.microsoft.com/office/2020/mipLabelMetadata">
  <clbl:label id="{fb7a3c6a-18b6-4c53-85a8-0a0132044db9}" enabled="0" method="" siteId="{fb7a3c6a-18b6-4c53-85a8-0a0132044db9}"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Output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 Sindahl</dc:creator>
  <cp:lastModifiedBy>Klaus Sindahl</cp:lastModifiedBy>
  <dcterms:created xsi:type="dcterms:W3CDTF">2025-01-17T12:43:23Z</dcterms:created>
  <dcterms:modified xsi:type="dcterms:W3CDTF">2025-01-17T12:48:03Z</dcterms:modified>
</cp:coreProperties>
</file>