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ssureur-my.sharepoint.com/personal/ksindahl_ossur_com/Documents/Documents/Quarterly processes/2025/Q4/Consensus/"/>
    </mc:Choice>
  </mc:AlternateContent>
  <xr:revisionPtr revIDLastSave="1" documentId="8_{6B2B176B-0436-4AB6-91F9-080B58BED61D}" xr6:coauthVersionLast="47" xr6:coauthVersionMax="47" xr10:uidLastSave="{DF3B8441-C252-48BF-A00C-259F58B90CED}"/>
  <bookViews>
    <workbookView xWindow="-118" yWindow="-118" windowWidth="25370" windowHeight="15238" xr2:uid="{DE3FD2E7-0EF1-4071-9786-26C1FE9809FB}"/>
  </bookViews>
  <sheets>
    <sheet name="Outpu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1" l="1"/>
  <c r="L55" i="1"/>
  <c r="K55" i="1"/>
  <c r="J55" i="1"/>
  <c r="I55" i="1"/>
  <c r="H55" i="1"/>
  <c r="G55" i="1"/>
  <c r="F55" i="1"/>
  <c r="E55" i="1"/>
  <c r="D55" i="1"/>
  <c r="C55" i="1"/>
  <c r="M53" i="1"/>
  <c r="L53" i="1"/>
  <c r="K53" i="1"/>
  <c r="J53" i="1"/>
  <c r="I53" i="1"/>
  <c r="H53" i="1"/>
  <c r="G53" i="1"/>
  <c r="F53" i="1"/>
  <c r="E53" i="1"/>
  <c r="D53" i="1"/>
  <c r="C53" i="1"/>
  <c r="M51" i="1"/>
  <c r="L51" i="1"/>
  <c r="K51" i="1"/>
  <c r="J51" i="1"/>
  <c r="I51" i="1"/>
  <c r="H51" i="1"/>
  <c r="G51" i="1"/>
  <c r="F51" i="1"/>
  <c r="E51" i="1"/>
  <c r="D51" i="1"/>
  <c r="C51" i="1"/>
  <c r="M50" i="1"/>
  <c r="L50" i="1"/>
  <c r="K50" i="1"/>
  <c r="J50" i="1"/>
  <c r="I50" i="1"/>
  <c r="H50" i="1"/>
  <c r="G50" i="1"/>
  <c r="F50" i="1"/>
  <c r="E50" i="1"/>
  <c r="D50" i="1"/>
  <c r="C50" i="1"/>
  <c r="M48" i="1"/>
  <c r="L48" i="1"/>
  <c r="K48" i="1"/>
  <c r="J48" i="1"/>
  <c r="I48" i="1"/>
  <c r="H48" i="1"/>
  <c r="G48" i="1"/>
  <c r="F48" i="1"/>
  <c r="E48" i="1"/>
  <c r="D48" i="1"/>
  <c r="C48" i="1"/>
  <c r="M46" i="1"/>
  <c r="L46" i="1"/>
  <c r="K46" i="1"/>
  <c r="J46" i="1"/>
  <c r="I46" i="1"/>
  <c r="H46" i="1"/>
  <c r="G46" i="1"/>
  <c r="F46" i="1"/>
  <c r="E46" i="1"/>
  <c r="D46" i="1"/>
  <c r="C46" i="1"/>
  <c r="M45" i="1"/>
  <c r="L45" i="1"/>
  <c r="K45" i="1"/>
  <c r="J45" i="1"/>
  <c r="I45" i="1"/>
  <c r="H45" i="1"/>
  <c r="G45" i="1"/>
  <c r="F45" i="1"/>
  <c r="E45" i="1"/>
  <c r="D45" i="1"/>
  <c r="C45" i="1"/>
  <c r="M43" i="1"/>
  <c r="L43" i="1"/>
  <c r="K43" i="1"/>
  <c r="J43" i="1"/>
  <c r="I43" i="1"/>
  <c r="H43" i="1"/>
  <c r="G43" i="1"/>
  <c r="F43" i="1"/>
  <c r="E43" i="1"/>
  <c r="D43" i="1"/>
  <c r="C43" i="1"/>
  <c r="M41" i="1"/>
  <c r="L41" i="1"/>
  <c r="K41" i="1"/>
  <c r="J41" i="1"/>
  <c r="I41" i="1"/>
  <c r="H41" i="1"/>
  <c r="G41" i="1"/>
  <c r="F41" i="1"/>
  <c r="E41" i="1"/>
  <c r="D41" i="1"/>
  <c r="C41" i="1"/>
  <c r="M39" i="1"/>
  <c r="L39" i="1"/>
  <c r="K39" i="1"/>
  <c r="J39" i="1"/>
  <c r="I39" i="1"/>
  <c r="H39" i="1"/>
  <c r="G39" i="1"/>
  <c r="F39" i="1"/>
  <c r="E39" i="1"/>
  <c r="D39" i="1"/>
  <c r="C39" i="1"/>
  <c r="M38" i="1"/>
  <c r="L38" i="1"/>
  <c r="K38" i="1"/>
  <c r="J38" i="1"/>
  <c r="I38" i="1"/>
  <c r="H38" i="1"/>
  <c r="G38" i="1"/>
  <c r="F38" i="1"/>
  <c r="E38" i="1"/>
  <c r="D38" i="1"/>
  <c r="C38" i="1"/>
  <c r="M37" i="1"/>
  <c r="L37" i="1"/>
  <c r="K37" i="1"/>
  <c r="J37" i="1"/>
  <c r="I37" i="1"/>
  <c r="H37" i="1"/>
  <c r="G37" i="1"/>
  <c r="F37" i="1"/>
  <c r="E37" i="1"/>
  <c r="D37" i="1"/>
  <c r="C37" i="1"/>
  <c r="M35" i="1"/>
  <c r="L35" i="1"/>
  <c r="K35" i="1"/>
  <c r="J35" i="1"/>
  <c r="I35" i="1"/>
  <c r="H35" i="1"/>
  <c r="G35" i="1"/>
  <c r="F35" i="1"/>
  <c r="E35" i="1"/>
  <c r="D35" i="1"/>
  <c r="C35" i="1"/>
  <c r="M34" i="1"/>
  <c r="L34" i="1"/>
  <c r="K34" i="1"/>
  <c r="J34" i="1"/>
  <c r="I34" i="1"/>
  <c r="H34" i="1"/>
  <c r="G34" i="1"/>
  <c r="F34" i="1"/>
  <c r="E34" i="1"/>
  <c r="D34" i="1"/>
  <c r="C34" i="1"/>
  <c r="M32" i="1"/>
  <c r="L32" i="1"/>
  <c r="K32" i="1"/>
  <c r="J32" i="1"/>
  <c r="I32" i="1"/>
  <c r="H32" i="1"/>
  <c r="G32" i="1"/>
  <c r="F32" i="1"/>
  <c r="E32" i="1"/>
  <c r="D32" i="1"/>
  <c r="C32" i="1"/>
  <c r="M30" i="1"/>
  <c r="L30" i="1"/>
  <c r="K30" i="1"/>
  <c r="J30" i="1"/>
  <c r="I30" i="1"/>
  <c r="H30" i="1"/>
  <c r="G30" i="1"/>
  <c r="F30" i="1"/>
  <c r="E30" i="1"/>
  <c r="D30" i="1"/>
  <c r="C30" i="1"/>
  <c r="M29" i="1"/>
  <c r="L29" i="1"/>
  <c r="K29" i="1"/>
  <c r="J29" i="1"/>
  <c r="I29" i="1"/>
  <c r="H29" i="1"/>
  <c r="G29" i="1"/>
  <c r="F29" i="1"/>
  <c r="E29" i="1"/>
  <c r="D29" i="1"/>
  <c r="C29" i="1"/>
  <c r="M28" i="1"/>
  <c r="L28" i="1"/>
  <c r="K28" i="1"/>
  <c r="J28" i="1"/>
  <c r="I28" i="1"/>
  <c r="H28" i="1"/>
  <c r="G28" i="1"/>
  <c r="F28" i="1"/>
  <c r="E28" i="1"/>
  <c r="D28" i="1"/>
  <c r="C28" i="1"/>
  <c r="M27" i="1"/>
  <c r="L27" i="1"/>
  <c r="K27" i="1"/>
  <c r="J27" i="1"/>
  <c r="I27" i="1"/>
  <c r="H27" i="1"/>
  <c r="G27" i="1"/>
  <c r="F27" i="1"/>
  <c r="E27" i="1"/>
  <c r="D27" i="1"/>
  <c r="C27" i="1"/>
  <c r="M26" i="1"/>
  <c r="L26" i="1"/>
  <c r="K26" i="1"/>
  <c r="J26" i="1"/>
  <c r="I26" i="1"/>
  <c r="H26" i="1"/>
  <c r="G26" i="1"/>
  <c r="F26" i="1"/>
  <c r="E26" i="1"/>
  <c r="D26" i="1"/>
  <c r="C26" i="1"/>
  <c r="M25" i="1"/>
  <c r="L25" i="1"/>
  <c r="K25" i="1"/>
  <c r="J25" i="1"/>
  <c r="I25" i="1"/>
  <c r="H25" i="1"/>
  <c r="G25" i="1"/>
  <c r="F25" i="1"/>
  <c r="E25" i="1"/>
  <c r="D25" i="1"/>
  <c r="C25" i="1"/>
  <c r="M23" i="1"/>
  <c r="L23" i="1"/>
  <c r="K23" i="1"/>
  <c r="J23" i="1"/>
  <c r="I23" i="1"/>
  <c r="H23" i="1"/>
  <c r="G23" i="1"/>
  <c r="F23" i="1"/>
  <c r="E23" i="1"/>
  <c r="D23" i="1"/>
  <c r="C23" i="1"/>
  <c r="M22" i="1"/>
  <c r="L22" i="1"/>
  <c r="K22" i="1"/>
  <c r="J22" i="1"/>
  <c r="I22" i="1"/>
  <c r="H22" i="1"/>
  <c r="G22" i="1"/>
  <c r="F22" i="1"/>
  <c r="E22" i="1"/>
  <c r="D22" i="1"/>
  <c r="C22" i="1"/>
  <c r="M21" i="1"/>
  <c r="L21" i="1"/>
  <c r="K21" i="1"/>
  <c r="J21" i="1"/>
  <c r="I21" i="1"/>
  <c r="H21" i="1"/>
  <c r="G21" i="1"/>
  <c r="F21" i="1"/>
  <c r="E21" i="1"/>
  <c r="D21" i="1"/>
  <c r="C21" i="1"/>
  <c r="M19" i="1"/>
  <c r="L19" i="1"/>
  <c r="K19" i="1"/>
  <c r="J19" i="1"/>
  <c r="I19" i="1"/>
  <c r="H19" i="1"/>
  <c r="G19" i="1"/>
  <c r="F19" i="1"/>
  <c r="E19" i="1"/>
  <c r="D19" i="1"/>
  <c r="C19" i="1"/>
  <c r="M18" i="1"/>
  <c r="L18" i="1"/>
  <c r="K18" i="1"/>
  <c r="J18" i="1"/>
  <c r="I18" i="1"/>
  <c r="H18" i="1"/>
  <c r="G18" i="1"/>
  <c r="F18" i="1"/>
  <c r="E18" i="1"/>
  <c r="D18" i="1"/>
  <c r="C18" i="1"/>
  <c r="M17" i="1"/>
  <c r="L17" i="1"/>
  <c r="K17" i="1"/>
  <c r="J17" i="1"/>
  <c r="I17" i="1"/>
  <c r="H17" i="1"/>
  <c r="G17" i="1"/>
  <c r="F17" i="1"/>
  <c r="E17" i="1"/>
  <c r="D17" i="1"/>
  <c r="C17" i="1"/>
  <c r="M15" i="1"/>
  <c r="L15" i="1"/>
  <c r="K15" i="1"/>
  <c r="J15" i="1"/>
  <c r="I15" i="1"/>
  <c r="H15" i="1"/>
  <c r="G15" i="1"/>
  <c r="F15" i="1"/>
  <c r="E15" i="1"/>
  <c r="D15" i="1"/>
  <c r="C15" i="1"/>
  <c r="M14" i="1"/>
  <c r="L14" i="1"/>
  <c r="K14" i="1"/>
  <c r="J14" i="1"/>
  <c r="I14" i="1"/>
  <c r="H14" i="1"/>
  <c r="G14" i="1"/>
  <c r="F14" i="1"/>
  <c r="E14" i="1"/>
  <c r="D14" i="1"/>
  <c r="C14" i="1"/>
  <c r="M13" i="1"/>
  <c r="L13" i="1"/>
  <c r="K13" i="1"/>
  <c r="J13" i="1"/>
  <c r="I13" i="1"/>
  <c r="H13" i="1"/>
  <c r="G13" i="1"/>
  <c r="F13" i="1"/>
  <c r="E13" i="1"/>
  <c r="D13" i="1"/>
  <c r="C13" i="1"/>
  <c r="M12" i="1"/>
  <c r="L12" i="1"/>
  <c r="K12" i="1"/>
  <c r="J12" i="1"/>
  <c r="I12" i="1"/>
  <c r="H12" i="1"/>
  <c r="G12" i="1"/>
  <c r="F12" i="1"/>
  <c r="E12" i="1"/>
  <c r="D12" i="1"/>
  <c r="C12" i="1"/>
  <c r="M11" i="1"/>
  <c r="L11" i="1"/>
  <c r="K11" i="1"/>
  <c r="J11" i="1"/>
  <c r="I11" i="1"/>
  <c r="H11" i="1"/>
  <c r="G11" i="1"/>
  <c r="F11" i="1"/>
  <c r="E11" i="1"/>
  <c r="D11" i="1"/>
  <c r="C11" i="1"/>
  <c r="M10" i="1"/>
  <c r="L10" i="1"/>
  <c r="K10" i="1"/>
  <c r="J10" i="1"/>
  <c r="I10" i="1"/>
  <c r="H10" i="1"/>
  <c r="G10" i="1"/>
  <c r="F10" i="1"/>
  <c r="E10" i="1"/>
  <c r="D10" i="1"/>
  <c r="C10" i="1"/>
  <c r="C8" i="1"/>
  <c r="M7" i="1"/>
  <c r="L7" i="1"/>
  <c r="K7" i="1"/>
  <c r="H7" i="1"/>
  <c r="G7" i="1"/>
  <c r="D7" i="1"/>
  <c r="B1" i="1" s="1"/>
  <c r="C7" i="1"/>
  <c r="M6" i="1"/>
  <c r="L6" i="1"/>
  <c r="K6" i="1"/>
  <c r="H6" i="1"/>
  <c r="G6" i="1"/>
  <c r="D6" i="1"/>
  <c r="C6" i="1"/>
  <c r="B2" i="1"/>
  <c r="M58" i="1" l="1"/>
  <c r="L58" i="1"/>
  <c r="D58" i="1"/>
  <c r="C59" i="1"/>
  <c r="D59" i="1"/>
  <c r="D60" i="1" s="1"/>
  <c r="G58" i="1"/>
  <c r="G60" i="1" s="1"/>
  <c r="H58" i="1"/>
  <c r="L59" i="1"/>
  <c r="L60" i="1" s="1"/>
  <c r="M59" i="1"/>
  <c r="M60" i="1" s="1"/>
  <c r="K59" i="1"/>
  <c r="K58" i="1"/>
  <c r="K60" i="1" s="1"/>
  <c r="C58" i="1"/>
  <c r="C60" i="1" s="1"/>
  <c r="G59" i="1"/>
  <c r="H59" i="1"/>
  <c r="H60" i="1" l="1"/>
</calcChain>
</file>

<file path=xl/sharedStrings.xml><?xml version="1.0" encoding="utf-8"?>
<sst xmlns="http://schemas.openxmlformats.org/spreadsheetml/2006/main" count="50" uniqueCount="43">
  <si>
    <t>Please note that any estimates or forecasts regarding Embla Medical's performance made by analysts are theirs alone and do not represent opinions, forecasts or prediction of Embla Medical or its Management. Embla Medical does not by its reference or distribution imply its endorsement of or concurrence with such information or conclusions.</t>
  </si>
  <si>
    <t>USD million</t>
  </si>
  <si>
    <t>Consensus</t>
  </si>
  <si>
    <t>High</t>
  </si>
  <si>
    <t>Low</t>
  </si>
  <si>
    <t>Actual</t>
  </si>
  <si>
    <t>Sales segmentation</t>
  </si>
  <si>
    <t>Prosthetics and Neuro Orthotics</t>
  </si>
  <si>
    <t>Bracing &amp; Supports</t>
  </si>
  <si>
    <t>Internal product sales</t>
  </si>
  <si>
    <t>External product sales</t>
  </si>
  <si>
    <t>Patient Care</t>
  </si>
  <si>
    <t>Total sales</t>
  </si>
  <si>
    <t>Total sales growth USD</t>
  </si>
  <si>
    <t>Total sales growth LCY</t>
  </si>
  <si>
    <t>Total sales growth organic</t>
  </si>
  <si>
    <t>Cost of goods sold</t>
  </si>
  <si>
    <t>Gross profit</t>
  </si>
  <si>
    <t>Gross margin</t>
  </si>
  <si>
    <t>Other income</t>
  </si>
  <si>
    <t>Sales &amp; marketing expenses</t>
  </si>
  <si>
    <t>Research &amp; development expenses</t>
  </si>
  <si>
    <t>General &amp; administrative expenses</t>
  </si>
  <si>
    <t>EBIT</t>
  </si>
  <si>
    <t>EBIT Margin</t>
  </si>
  <si>
    <t>Depreciation &amp; Amortization</t>
  </si>
  <si>
    <t>EBITDA</t>
  </si>
  <si>
    <t>EBITDA margin</t>
  </si>
  <si>
    <t>Restructuring or one-off costs/benefits (special items)</t>
  </si>
  <si>
    <t>EBITDA before special items (adjusted)</t>
  </si>
  <si>
    <t>EBITDA margin before special items (adjusted)</t>
  </si>
  <si>
    <t>Net financials</t>
  </si>
  <si>
    <t>Profit before tax</t>
  </si>
  <si>
    <t>Income tax</t>
  </si>
  <si>
    <t>Effective tax rate</t>
  </si>
  <si>
    <t>Net Profit</t>
  </si>
  <si>
    <t>Diluted EPS</t>
  </si>
  <si>
    <t>Net Interest-Bearing Debt (NIBD)</t>
  </si>
  <si>
    <t>CAPEX as % of sales</t>
  </si>
  <si>
    <t>Dividend payments and share buy backs</t>
  </si>
  <si>
    <t>End of sheet</t>
  </si>
  <si>
    <t>Net profit</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</si>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</sst>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9"/>
      <color theme="1"/>
      <name val="Verdana"/>
      <family val="2"/>
    </font>
    <font>
      <b/>
      <i/>
      <sz val="9"/>
      <color rgb="FF000000"/>
      <name val="Verdana"/>
      <family val="2"/>
    </font>
    <font>
      <sz val="9"/>
      <color rgb="FF000000"/>
      <name val="Verdana"/>
      <family val="2"/>
    </font>
    <font>
      <sz val="9"/>
      <name val="Verdana"/>
      <family val="2"/>
    </font>
    <font>
      <i/>
      <sz val="8"/>
      <color rgb="FF000000"/>
      <name val="Verdana"/>
      <family val="2"/>
    </font>
    <font>
      <sz val="9"/>
      <color theme="1"/>
      <name val="Calibri"/>
      <family val="2"/>
      <scheme val="minor"/>
    </font>
    <font>
      <b/>
      <sz val="9"/>
      <color rgb="FF000000"/>
      <name val="Verdana"/>
      <family val="2"/>
    </font>
    <font>
      <sz val="9"/>
      <color rgb="FFFF0000"/>
      <name val="Verdana"/>
      <family val="2"/>
    </font>
    <font>
      <b/>
      <sz val="9"/>
      <color theme="1"/>
      <name val="Verdana"/>
      <family val="2"/>
    </font>
    <font>
      <b/>
      <sz val="9"/>
      <name val="Verdana"/>
      <family val="2"/>
    </font>
    <font>
      <b/>
      <sz val="9"/>
      <color theme="0"/>
      <name val="Verdana"/>
      <family val="2"/>
    </font>
    <font>
      <b/>
      <sz val="9"/>
      <color rgb="FFFFFFFF"/>
      <name val="Verdana"/>
      <family val="2"/>
    </font>
    <font>
      <i/>
      <sz val="9"/>
      <color rgb="FF000000"/>
      <name val="Verdana"/>
      <family val="2"/>
    </font>
    <font>
      <sz val="9"/>
      <color theme="0"/>
      <name val="Verdana"/>
      <family val="2"/>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5" tint="0.79998168889431442"/>
        <bgColor indexed="64"/>
      </patternFill>
    </fill>
    <fill>
      <patternFill patternType="solid">
        <fgColor theme="1"/>
        <bgColor indexed="64"/>
      </patternFill>
    </fill>
  </fills>
  <borders count="12">
    <border>
      <left/>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auto="1"/>
      </bottom>
      <diagonal/>
    </border>
    <border>
      <left/>
      <right/>
      <top style="thin">
        <color auto="1"/>
      </top>
      <bottom/>
      <diagonal/>
    </border>
  </borders>
  <cellStyleXfs count="3">
    <xf numFmtId="0" fontId="0" fillId="0" borderId="0"/>
    <xf numFmtId="9" fontId="1" fillId="0" borderId="0" applyFont="0" applyFill="0" applyBorder="0" applyAlignment="0" applyProtection="0"/>
    <xf numFmtId="0" fontId="1" fillId="0" borderId="0"/>
  </cellStyleXfs>
  <cellXfs count="54">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6" fillId="2" borderId="0" xfId="0" applyFont="1" applyFill="1" applyAlignment="1">
      <alignment horizontal="left" vertical="center"/>
    </xf>
    <xf numFmtId="0" fontId="7" fillId="0" borderId="0" xfId="0" applyFont="1"/>
    <xf numFmtId="0" fontId="6" fillId="0" borderId="0" xfId="0" applyFont="1" applyAlignment="1">
      <alignment horizontal="left" vertical="center" wrapText="1"/>
    </xf>
    <xf numFmtId="0" fontId="8" fillId="0" borderId="0" xfId="0" applyFont="1" applyAlignment="1">
      <alignment horizontal="left"/>
    </xf>
    <xf numFmtId="10" fontId="5" fillId="0" borderId="0" xfId="0" applyNumberFormat="1" applyFont="1" applyAlignment="1">
      <alignment horizontal="center"/>
    </xf>
    <xf numFmtId="10" fontId="9" fillId="0" borderId="0" xfId="0" applyNumberFormat="1" applyFont="1" applyAlignment="1">
      <alignment horizontal="center"/>
    </xf>
    <xf numFmtId="0" fontId="10"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11" fillId="3" borderId="1" xfId="0" applyFont="1" applyFill="1" applyBorder="1" applyAlignment="1">
      <alignment horizontal="center"/>
    </xf>
    <xf numFmtId="0" fontId="12" fillId="4" borderId="4" xfId="0" applyFont="1" applyFill="1" applyBorder="1" applyAlignment="1">
      <alignment horizontal="center"/>
    </xf>
    <xf numFmtId="0" fontId="11" fillId="3" borderId="0" xfId="0" applyFont="1" applyFill="1" applyAlignment="1">
      <alignment horizontal="center"/>
    </xf>
    <xf numFmtId="0" fontId="12" fillId="4" borderId="8" xfId="0" applyFont="1" applyFill="1" applyBorder="1" applyAlignment="1">
      <alignment horizontal="center"/>
    </xf>
    <xf numFmtId="0" fontId="11" fillId="3" borderId="9" xfId="0" applyFont="1" applyFill="1" applyBorder="1" applyAlignment="1">
      <alignment horizontal="center"/>
    </xf>
    <xf numFmtId="0" fontId="13" fillId="5" borderId="4" xfId="0" applyFont="1" applyFill="1" applyBorder="1" applyAlignment="1">
      <alignment horizontal="center"/>
    </xf>
    <xf numFmtId="164" fontId="4" fillId="0" borderId="0" xfId="0" applyNumberFormat="1" applyFont="1" applyAlignment="1">
      <alignment horizontal="right"/>
    </xf>
    <xf numFmtId="0" fontId="2" fillId="0" borderId="0" xfId="2" quotePrefix="1" applyFont="1"/>
    <xf numFmtId="164" fontId="4" fillId="6" borderId="0" xfId="0" applyNumberFormat="1" applyFont="1" applyFill="1" applyAlignment="1">
      <alignment horizontal="right"/>
    </xf>
    <xf numFmtId="0" fontId="4" fillId="0" borderId="0" xfId="0" quotePrefix="1" applyFont="1" applyAlignment="1">
      <alignment horizontal="left"/>
    </xf>
    <xf numFmtId="0" fontId="4" fillId="0" borderId="10" xfId="0" applyFont="1" applyBorder="1" applyAlignment="1">
      <alignment horizontal="left"/>
    </xf>
    <xf numFmtId="164" fontId="4" fillId="6" borderId="10" xfId="0" applyNumberFormat="1" applyFont="1" applyFill="1" applyBorder="1" applyAlignment="1">
      <alignment horizontal="right"/>
    </xf>
    <xf numFmtId="164" fontId="4" fillId="0" borderId="10" xfId="0" applyNumberFormat="1" applyFont="1" applyBorder="1" applyAlignment="1">
      <alignment horizontal="right"/>
    </xf>
    <xf numFmtId="0" fontId="4" fillId="0" borderId="10" xfId="2" quotePrefix="1" applyFont="1" applyBorder="1" applyAlignment="1">
      <alignment horizontal="left"/>
    </xf>
    <xf numFmtId="0" fontId="8" fillId="0" borderId="11" xfId="0" applyFont="1" applyBorder="1" applyAlignment="1">
      <alignment horizontal="left"/>
    </xf>
    <xf numFmtId="164" fontId="8" fillId="6" borderId="0" xfId="0" applyNumberFormat="1" applyFont="1" applyFill="1" applyAlignment="1">
      <alignment horizontal="right"/>
    </xf>
    <xf numFmtId="164" fontId="8" fillId="0" borderId="0" xfId="0" applyNumberFormat="1" applyFont="1" applyAlignment="1">
      <alignment horizontal="right"/>
    </xf>
    <xf numFmtId="0" fontId="14" fillId="0" borderId="0" xfId="2" quotePrefix="1" applyFont="1" applyAlignment="1">
      <alignment horizontal="left"/>
    </xf>
    <xf numFmtId="165" fontId="14" fillId="6" borderId="0" xfId="1" applyNumberFormat="1" applyFont="1" applyFill="1" applyBorder="1" applyAlignment="1">
      <alignment horizontal="right"/>
    </xf>
    <xf numFmtId="165" fontId="14" fillId="0" borderId="0" xfId="1" applyNumberFormat="1" applyFont="1" applyFill="1" applyBorder="1" applyAlignment="1">
      <alignment horizontal="right"/>
    </xf>
    <xf numFmtId="0" fontId="14" fillId="0" borderId="0" xfId="0" quotePrefix="1" applyFont="1" applyAlignment="1">
      <alignment horizontal="left"/>
    </xf>
    <xf numFmtId="0" fontId="4" fillId="0" borderId="10" xfId="0" quotePrefix="1" applyFont="1" applyBorder="1" applyAlignment="1">
      <alignment horizontal="left"/>
    </xf>
    <xf numFmtId="0" fontId="14" fillId="0" borderId="0" xfId="0" applyFont="1" applyAlignment="1">
      <alignment horizontal="left"/>
    </xf>
    <xf numFmtId="165" fontId="2" fillId="0" borderId="0" xfId="1" applyNumberFormat="1" applyFont="1"/>
    <xf numFmtId="9" fontId="2" fillId="0" borderId="0" xfId="1" applyFont="1"/>
    <xf numFmtId="0" fontId="8" fillId="0" borderId="10" xfId="0" applyFont="1" applyBorder="1" applyAlignment="1">
      <alignment horizontal="left"/>
    </xf>
    <xf numFmtId="0" fontId="4" fillId="0" borderId="0" xfId="0" applyFont="1" applyAlignment="1">
      <alignment horizontal="right"/>
    </xf>
    <xf numFmtId="0" fontId="12" fillId="7" borderId="0" xfId="0" applyFont="1" applyFill="1"/>
    <xf numFmtId="0" fontId="4" fillId="7" borderId="0" xfId="0" applyFont="1" applyFill="1" applyAlignment="1">
      <alignment horizontal="left"/>
    </xf>
    <xf numFmtId="0" fontId="4" fillId="7" borderId="0" xfId="0" applyFont="1" applyFill="1" applyAlignment="1">
      <alignment horizontal="right"/>
    </xf>
    <xf numFmtId="0" fontId="15" fillId="7" borderId="0" xfId="0" applyFont="1" applyFill="1"/>
    <xf numFmtId="0" fontId="12" fillId="0" borderId="0" xfId="0" applyFont="1"/>
    <xf numFmtId="0" fontId="15" fillId="0" borderId="0" xfId="0" applyFont="1"/>
    <xf numFmtId="0" fontId="12" fillId="4" borderId="2" xfId="0" applyFont="1" applyFill="1" applyBorder="1" applyAlignment="1">
      <alignment horizontal="center"/>
    </xf>
    <xf numFmtId="0" fontId="12" fillId="4" borderId="1" xfId="0" applyFont="1" applyFill="1" applyBorder="1" applyAlignment="1">
      <alignment horizontal="center"/>
    </xf>
    <xf numFmtId="0" fontId="12" fillId="4" borderId="3" xfId="0" applyFont="1" applyFill="1" applyBorder="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7" xfId="0" applyFont="1" applyFill="1" applyBorder="1" applyAlignment="1">
      <alignment horizontal="center"/>
    </xf>
  </cellXfs>
  <cellStyles count="3">
    <cellStyle name="Normal" xfId="0" builtinId="0"/>
    <cellStyle name="Normal 4" xfId="2" xr:uid="{02945F6B-B358-4B23-98CF-8D42B36B918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ssur.sharepoint.com/sites/InvestorRelations/Shared%20Documents/IR%20Quarterly%20Processes/2025/Q4%202025/Q4%202025%20Consensus/Internal%20only/2025%20Q4%20-%20EMBLA%20MEDICAL%20CE%20INTERNAL%20ONLY.xlsx" TargetMode="External"/><Relationship Id="rId1" Type="http://schemas.openxmlformats.org/officeDocument/2006/relationships/externalLinkPath" Target="https://ossur.sharepoint.com/sites/InvestorRelations/Shared%20Documents/IR%20Quarterly%20Processes/2025/Q4%202025/Q4%202025%20Consensus/Internal%20only/2025%20Q4%20-%20EMBLA%20MEDICAL%20CE%20INTERNAL%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 collection"/>
      <sheetName val="Output"/>
      <sheetName val="Internal"/>
      <sheetName val="Intron"/>
      <sheetName val="DNB Carnegie"/>
      <sheetName val="Nordea"/>
      <sheetName val="SEB"/>
      <sheetName val="Berenberg"/>
      <sheetName val="ABG"/>
      <sheetName val="Danske"/>
      <sheetName val="Q3 2024 Carnegie"/>
      <sheetName val="Q3 2024 ABG"/>
      <sheetName val="Q2 2024 Danske"/>
      <sheetName val="Q3 2024 Nordea"/>
      <sheetName val="Q3 2024 DNB"/>
      <sheetName val="Q3 2024 SEB"/>
    </sheetNames>
    <sheetDataSet>
      <sheetData sheetId="0">
        <row r="4">
          <cell r="C4">
            <v>1</v>
          </cell>
          <cell r="D4">
            <v>1</v>
          </cell>
          <cell r="E4">
            <v>0</v>
          </cell>
          <cell r="F4">
            <v>1</v>
          </cell>
          <cell r="G4">
            <v>1</v>
          </cell>
          <cell r="H4">
            <v>1</v>
          </cell>
          <cell r="I4">
            <v>1</v>
          </cell>
        </row>
        <row r="11">
          <cell r="J11">
            <v>2024</v>
          </cell>
          <cell r="K11">
            <v>2025</v>
          </cell>
          <cell r="U11">
            <v>2024</v>
          </cell>
          <cell r="V11">
            <v>2025</v>
          </cell>
          <cell r="AF11">
            <v>2026</v>
          </cell>
          <cell r="AN11">
            <v>2027</v>
          </cell>
          <cell r="AV11">
            <v>2027</v>
          </cell>
        </row>
        <row r="12">
          <cell r="J12" t="str">
            <v>Q4</v>
          </cell>
          <cell r="K12" t="str">
            <v>Q4</v>
          </cell>
          <cell r="U12" t="str">
            <v>FY</v>
          </cell>
          <cell r="V12" t="str">
            <v>FY</v>
          </cell>
          <cell r="AF12" t="str">
            <v>FY</v>
          </cell>
          <cell r="AN12" t="str">
            <v>FY</v>
          </cell>
          <cell r="AV12" t="str">
            <v>FY</v>
          </cell>
        </row>
        <row r="13">
          <cell r="J13" t="str">
            <v>Actual</v>
          </cell>
        </row>
        <row r="16">
          <cell r="J16">
            <v>118.834</v>
          </cell>
          <cell r="K16">
            <v>142.72965667536627</v>
          </cell>
          <cell r="L16">
            <v>144.27636999999999</v>
          </cell>
          <cell r="M16">
            <v>139.57299991297924</v>
          </cell>
          <cell r="U16">
            <v>451</v>
          </cell>
          <cell r="V16">
            <v>515.19865667536624</v>
          </cell>
          <cell r="W16">
            <v>516.74536999999998</v>
          </cell>
          <cell r="X16">
            <v>512.04199991297924</v>
          </cell>
          <cell r="AF16">
            <v>592.28294269812602</v>
          </cell>
          <cell r="AN16">
            <v>652.19532121922623</v>
          </cell>
          <cell r="AV16">
            <v>714.96459993924839</v>
          </cell>
        </row>
        <row r="17">
          <cell r="J17">
            <v>36.715000000000003</v>
          </cell>
          <cell r="K17">
            <v>38.447480041478464</v>
          </cell>
          <cell r="L17">
            <v>38.981859999999983</v>
          </cell>
          <cell r="M17">
            <v>38.183600000000006</v>
          </cell>
          <cell r="U17">
            <v>148</v>
          </cell>
          <cell r="V17">
            <v>149.33548004147849</v>
          </cell>
          <cell r="W17">
            <v>149.86985999999999</v>
          </cell>
          <cell r="X17">
            <v>149.07160000000002</v>
          </cell>
          <cell r="AF17">
            <v>153.57408474885065</v>
          </cell>
          <cell r="AN17">
            <v>156.14557507539567</v>
          </cell>
          <cell r="AV17">
            <v>159.40159879463621</v>
          </cell>
        </row>
        <row r="18">
          <cell r="J18">
            <v>-10.66</v>
          </cell>
          <cell r="K18">
            <v>-11.147193638154654</v>
          </cell>
          <cell r="L18">
            <v>-10.160159999999998</v>
          </cell>
          <cell r="M18">
            <v>-12.246511061663137</v>
          </cell>
          <cell r="U18">
            <v>-39</v>
          </cell>
          <cell r="V18">
            <v>-39.888193638154654</v>
          </cell>
          <cell r="W18">
            <v>-38.901159999999997</v>
          </cell>
          <cell r="X18">
            <v>-40.987511061663135</v>
          </cell>
          <cell r="AF18">
            <v>-42.935779176953815</v>
          </cell>
          <cell r="AN18">
            <v>-45.700769648575168</v>
          </cell>
          <cell r="AV18">
            <v>-48.583877670043996</v>
          </cell>
        </row>
        <row r="19">
          <cell r="J19">
            <v>144.88900000000001</v>
          </cell>
          <cell r="K19">
            <v>170.02994307869008</v>
          </cell>
          <cell r="L19">
            <v>172.32774999999998</v>
          </cell>
          <cell r="M19">
            <v>167.77695223951241</v>
          </cell>
          <cell r="U19">
            <v>560</v>
          </cell>
          <cell r="V19">
            <v>624.64594307869004</v>
          </cell>
          <cell r="W19">
            <v>626.94375000000002</v>
          </cell>
          <cell r="X19">
            <v>622.3929522395124</v>
          </cell>
          <cell r="AF19">
            <v>702.92124827002283</v>
          </cell>
          <cell r="AN19">
            <v>762.64012664604661</v>
          </cell>
          <cell r="AV19">
            <v>825.78232106384075</v>
          </cell>
        </row>
        <row r="20">
          <cell r="J20">
            <v>79.891999999999996</v>
          </cell>
          <cell r="K20">
            <v>85.134793784337617</v>
          </cell>
          <cell r="L20">
            <v>86.759366387357218</v>
          </cell>
          <cell r="M20">
            <v>83.457809999999924</v>
          </cell>
          <cell r="U20">
            <v>294</v>
          </cell>
          <cell r="V20">
            <v>302.51779378433764</v>
          </cell>
          <cell r="W20">
            <v>304.14236638735724</v>
          </cell>
          <cell r="X20">
            <v>300.84080999999998</v>
          </cell>
          <cell r="AF20">
            <v>321.3598056694309</v>
          </cell>
          <cell r="AN20">
            <v>342.10599954215036</v>
          </cell>
          <cell r="AV20">
            <v>365.64193863635859</v>
          </cell>
        </row>
        <row r="21">
          <cell r="J21">
            <v>224.78100000000001</v>
          </cell>
          <cell r="K21">
            <v>255.16473686302766</v>
          </cell>
          <cell r="L21">
            <v>256.38553089644108</v>
          </cell>
          <cell r="M21">
            <v>253.20206118479507</v>
          </cell>
          <cell r="U21">
            <v>854</v>
          </cell>
          <cell r="V21">
            <v>927.16373686302768</v>
          </cell>
          <cell r="W21">
            <v>928.38453089644122</v>
          </cell>
          <cell r="X21">
            <v>925.20106118479509</v>
          </cell>
          <cell r="AF21">
            <v>1024.2810539394538</v>
          </cell>
          <cell r="AN21">
            <v>1104.746126188197</v>
          </cell>
          <cell r="AV21">
            <v>1191.4242597001994</v>
          </cell>
        </row>
        <row r="23">
          <cell r="J23">
            <v>7.0000000000000007E-2</v>
          </cell>
          <cell r="K23">
            <v>0.13498460028992507</v>
          </cell>
          <cell r="L23">
            <v>0.14060143382421586</v>
          </cell>
          <cell r="M23">
            <v>0.12643388342836648</v>
          </cell>
          <cell r="U23">
            <v>0.09</v>
          </cell>
          <cell r="V23">
            <v>8.4519577600420837E-2</v>
          </cell>
          <cell r="W23">
            <v>8.5970846386421274E-2</v>
          </cell>
          <cell r="X23">
            <v>8.2247006552657709E-2</v>
          </cell>
          <cell r="AF23">
            <v>0.10473867568988031</v>
          </cell>
          <cell r="AN23">
            <v>7.8531514966512964E-2</v>
          </cell>
          <cell r="AV23">
            <v>7.8331691068091902E-2</v>
          </cell>
        </row>
        <row r="24">
          <cell r="J24">
            <v>0.08</v>
          </cell>
          <cell r="K24">
            <v>9.5720818018571366E-2</v>
          </cell>
          <cell r="L24">
            <v>0.1057999141386505</v>
          </cell>
          <cell r="M24">
            <v>8.2642142594598941E-2</v>
          </cell>
          <cell r="U24">
            <v>0.09</v>
          </cell>
          <cell r="V24">
            <v>6.8264238410494379E-2</v>
          </cell>
          <cell r="W24">
            <v>7.3618597715935055E-2</v>
          </cell>
          <cell r="X24">
            <v>6.2627869982129492E-2</v>
          </cell>
          <cell r="AF24">
            <v>9.1932827508276402E-2</v>
          </cell>
          <cell r="AN24">
            <v>7.8279348818495645E-2</v>
          </cell>
          <cell r="AV24">
            <v>7.8096657174853992E-2</v>
          </cell>
        </row>
        <row r="25">
          <cell r="J25">
            <v>0.05</v>
          </cell>
          <cell r="K25">
            <v>6.0235012367989615E-2</v>
          </cell>
          <cell r="L25">
            <v>7.3320144941075971E-2</v>
          </cell>
          <cell r="M25">
            <v>5.5E-2</v>
          </cell>
          <cell r="U25">
            <v>0.06</v>
          </cell>
          <cell r="V25">
            <v>5.540470153314056E-2</v>
          </cell>
          <cell r="W25">
            <v>5.7548020854169372E-2</v>
          </cell>
          <cell r="X25">
            <v>5.3629905809795098E-2</v>
          </cell>
          <cell r="AF25">
            <v>6.642637669992206E-2</v>
          </cell>
          <cell r="AN25">
            <v>6.6993193177443122E-2</v>
          </cell>
          <cell r="AV25">
            <v>6.6658508748446671E-2</v>
          </cell>
        </row>
        <row r="27">
          <cell r="J27">
            <v>-82.662999999999997</v>
          </cell>
          <cell r="K27">
            <v>-96.859513368014007</v>
          </cell>
          <cell r="L27">
            <v>-93.999386112278899</v>
          </cell>
          <cell r="M27">
            <v>-99.273839349999946</v>
          </cell>
          <cell r="U27">
            <v>-320</v>
          </cell>
          <cell r="V27">
            <v>-348.369513368014</v>
          </cell>
          <cell r="W27">
            <v>-345.50938611227889</v>
          </cell>
          <cell r="X27">
            <v>-350.78383934999999</v>
          </cell>
          <cell r="AF27">
            <v>-383.14751054455746</v>
          </cell>
          <cell r="AN27">
            <v>-410.57238752141507</v>
          </cell>
          <cell r="AV27">
            <v>-441.28724165253715</v>
          </cell>
        </row>
        <row r="28">
          <cell r="J28">
            <v>142.11799999999999</v>
          </cell>
          <cell r="K28">
            <v>158.30522349501368</v>
          </cell>
          <cell r="L28">
            <v>160.49599043280003</v>
          </cell>
          <cell r="M28">
            <v>155.9112611181273</v>
          </cell>
          <cell r="U28">
            <v>534</v>
          </cell>
          <cell r="V28">
            <v>578.79422349501374</v>
          </cell>
          <cell r="W28">
            <v>580.98499043280015</v>
          </cell>
          <cell r="X28">
            <v>576.40026111812733</v>
          </cell>
          <cell r="AF28">
            <v>641.13354339489649</v>
          </cell>
          <cell r="AN28">
            <v>694.1737386667819</v>
          </cell>
          <cell r="AV28">
            <v>750.13701804766231</v>
          </cell>
        </row>
        <row r="29">
          <cell r="J29">
            <v>0.63229999999999997</v>
          </cell>
          <cell r="K29">
            <v>0.62041666666666673</v>
          </cell>
          <cell r="L29">
            <v>0.63039999999999996</v>
          </cell>
          <cell r="M29">
            <v>0.61219999999999997</v>
          </cell>
          <cell r="U29">
            <v>0.62529999999999997</v>
          </cell>
          <cell r="V29">
            <v>0.62426666666666664</v>
          </cell>
          <cell r="W29">
            <v>0.627</v>
          </cell>
          <cell r="X29">
            <v>0.622</v>
          </cell>
          <cell r="AF29">
            <v>0.62595000000000001</v>
          </cell>
          <cell r="AN29">
            <v>0.62841666666666662</v>
          </cell>
          <cell r="AV29">
            <v>0.62968333333333337</v>
          </cell>
        </row>
        <row r="31">
          <cell r="J31">
            <v>-8.5999999999999993E-2</v>
          </cell>
          <cell r="K31">
            <v>6.5662411066666648E-2</v>
          </cell>
          <cell r="L31">
            <v>0.56799999999999995</v>
          </cell>
          <cell r="M31">
            <v>-0.432</v>
          </cell>
          <cell r="U31">
            <v>0.4</v>
          </cell>
          <cell r="V31">
            <v>0.4976624110666667</v>
          </cell>
          <cell r="W31">
            <v>1</v>
          </cell>
          <cell r="X31">
            <v>0</v>
          </cell>
          <cell r="AF31">
            <v>0.15015097978086667</v>
          </cell>
          <cell r="AN31">
            <v>0.15142365689592735</v>
          </cell>
          <cell r="AV31">
            <v>0.15278790132293754</v>
          </cell>
        </row>
        <row r="32">
          <cell r="J32">
            <v>-80.628</v>
          </cell>
          <cell r="K32">
            <v>-89.31636822018379</v>
          </cell>
          <cell r="L32">
            <v>-87.834059999999994</v>
          </cell>
          <cell r="M32">
            <v>-90.375662060925919</v>
          </cell>
          <cell r="U32">
            <v>-311</v>
          </cell>
          <cell r="V32">
            <v>-331.30236822018384</v>
          </cell>
          <cell r="W32">
            <v>-329.82006000000001</v>
          </cell>
          <cell r="X32">
            <v>-332.36166206092594</v>
          </cell>
          <cell r="AF32">
            <v>-361.05718328542463</v>
          </cell>
          <cell r="AN32">
            <v>-386.79037659417622</v>
          </cell>
          <cell r="AV32">
            <v>-414.61382965494448</v>
          </cell>
        </row>
        <row r="33">
          <cell r="J33">
            <v>-11.005000000000001</v>
          </cell>
          <cell r="K33">
            <v>-12.788052047041795</v>
          </cell>
          <cell r="L33">
            <v>-12.351053059239753</v>
          </cell>
          <cell r="M33">
            <v>-13.310672252800002</v>
          </cell>
          <cell r="U33">
            <v>-41</v>
          </cell>
          <cell r="V33">
            <v>-46.697052047041801</v>
          </cell>
          <cell r="W33">
            <v>-46.260053059239759</v>
          </cell>
          <cell r="X33">
            <v>-47.219672252800009</v>
          </cell>
          <cell r="AF33">
            <v>-50.738392215014414</v>
          </cell>
          <cell r="AN33">
            <v>-54.519811948986195</v>
          </cell>
          <cell r="AV33">
            <v>-58.51070986265421</v>
          </cell>
        </row>
        <row r="34">
          <cell r="J34">
            <v>-18.532</v>
          </cell>
          <cell r="K34">
            <v>-21.41176970123276</v>
          </cell>
          <cell r="L34">
            <v>-20.089292538224541</v>
          </cell>
          <cell r="M34">
            <v>-23.704487017153184</v>
          </cell>
          <cell r="U34">
            <v>-70</v>
          </cell>
          <cell r="V34">
            <v>-73.573769701232763</v>
          </cell>
          <cell r="W34">
            <v>-72.251292538224547</v>
          </cell>
          <cell r="X34">
            <v>-75.86648701715319</v>
          </cell>
          <cell r="AF34">
            <v>-80.361393561015589</v>
          </cell>
          <cell r="AN34">
            <v>-85.444013446900115</v>
          </cell>
          <cell r="AV34">
            <v>-90.858895735269968</v>
          </cell>
        </row>
        <row r="35">
          <cell r="J35">
            <v>31.867000000000004</v>
          </cell>
          <cell r="K35">
            <v>34.854695937622004</v>
          </cell>
          <cell r="L35">
            <v>37.679956431032636</v>
          </cell>
          <cell r="M35">
            <v>32.112942198762482</v>
          </cell>
          <cell r="U35">
            <v>112.39999999999998</v>
          </cell>
          <cell r="V35">
            <v>127.718695937622</v>
          </cell>
          <cell r="W35">
            <v>130.54395643103271</v>
          </cell>
          <cell r="X35">
            <v>124.97694219876252</v>
          </cell>
          <cell r="AF35">
            <v>149.12672531322269</v>
          </cell>
          <cell r="AN35">
            <v>167.57096033361532</v>
          </cell>
          <cell r="AV35">
            <v>186.30637069611649</v>
          </cell>
        </row>
        <row r="36">
          <cell r="J36">
            <v>0.14180000000000001</v>
          </cell>
          <cell r="K36">
            <v>0.13658333333333333</v>
          </cell>
          <cell r="L36">
            <v>0.1482</v>
          </cell>
          <cell r="M36">
            <v>0.1268</v>
          </cell>
          <cell r="U36">
            <v>0.13159999999999999</v>
          </cell>
          <cell r="V36">
            <v>0.13775000000000001</v>
          </cell>
          <cell r="W36">
            <v>0.1409</v>
          </cell>
          <cell r="X36">
            <v>0.1351</v>
          </cell>
          <cell r="AF36">
            <v>0.14561666666666667</v>
          </cell>
          <cell r="AN36">
            <v>0.15173333333333336</v>
          </cell>
          <cell r="AV36">
            <v>0.15634999999999999</v>
          </cell>
        </row>
        <row r="38">
          <cell r="J38">
            <v>14.6</v>
          </cell>
          <cell r="K38">
            <v>16.186623435659445</v>
          </cell>
          <cell r="L38">
            <v>17.185509313796821</v>
          </cell>
          <cell r="M38">
            <v>15.320985104091699</v>
          </cell>
          <cell r="U38">
            <v>56</v>
          </cell>
          <cell r="V38">
            <v>61.176456768992786</v>
          </cell>
          <cell r="W38">
            <v>62.305509313796819</v>
          </cell>
          <cell r="X38">
            <v>59.71497443829</v>
          </cell>
          <cell r="AF38">
            <v>66.200052021841287</v>
          </cell>
          <cell r="AN38">
            <v>69.987003129400648</v>
          </cell>
          <cell r="AV38">
            <v>74.748875238370786</v>
          </cell>
        </row>
        <row r="40">
          <cell r="J40">
            <v>46.467000000000006</v>
          </cell>
          <cell r="K40">
            <v>51.041319373281453</v>
          </cell>
          <cell r="L40">
            <v>53.000941535124333</v>
          </cell>
          <cell r="M40">
            <v>48.448902431540645</v>
          </cell>
          <cell r="U40">
            <v>168.39999999999998</v>
          </cell>
          <cell r="V40">
            <v>188.89515270661479</v>
          </cell>
          <cell r="W40">
            <v>190.98494153512442</v>
          </cell>
          <cell r="X40">
            <v>186.4329024315407</v>
          </cell>
          <cell r="AF40">
            <v>215.32677733506395</v>
          </cell>
          <cell r="AN40">
            <v>237.55796346301591</v>
          </cell>
          <cell r="AV40">
            <v>261.05524593448735</v>
          </cell>
        </row>
        <row r="41">
          <cell r="J41">
            <v>0.20669999999999999</v>
          </cell>
          <cell r="K41">
            <v>0.20001666666666665</v>
          </cell>
          <cell r="L41">
            <v>0.2084</v>
          </cell>
          <cell r="M41">
            <v>0.1913</v>
          </cell>
          <cell r="U41">
            <v>0.19719999999999999</v>
          </cell>
          <cell r="V41">
            <v>0.20373333333333332</v>
          </cell>
          <cell r="W41">
            <v>0.20619999999999999</v>
          </cell>
          <cell r="X41">
            <v>0.20150000000000001</v>
          </cell>
          <cell r="AF41">
            <v>0.21021666666666664</v>
          </cell>
          <cell r="AN41">
            <v>0.21504999999999999</v>
          </cell>
          <cell r="AV41">
            <v>0.21901666666666664</v>
          </cell>
        </row>
        <row r="43">
          <cell r="J43">
            <v>0</v>
          </cell>
          <cell r="K43">
            <v>0</v>
          </cell>
          <cell r="L43">
            <v>0</v>
          </cell>
          <cell r="M43">
            <v>0</v>
          </cell>
          <cell r="U43">
            <v>4.2</v>
          </cell>
          <cell r="V43">
            <v>0</v>
          </cell>
          <cell r="W43">
            <v>0</v>
          </cell>
          <cell r="X43">
            <v>0</v>
          </cell>
          <cell r="AF43">
            <v>0</v>
          </cell>
          <cell r="AN43">
            <v>0</v>
          </cell>
          <cell r="AV43">
            <v>0</v>
          </cell>
        </row>
        <row r="44">
          <cell r="J44">
            <v>46.467000000000006</v>
          </cell>
          <cell r="K44">
            <v>51.041319373281453</v>
          </cell>
          <cell r="L44">
            <v>53.000941535124333</v>
          </cell>
          <cell r="M44">
            <v>48.448902431540645</v>
          </cell>
          <cell r="U44">
            <v>172.59999999999997</v>
          </cell>
          <cell r="V44">
            <v>188.89515270661479</v>
          </cell>
          <cell r="W44">
            <v>190.98494153512442</v>
          </cell>
          <cell r="X44">
            <v>186.4329024315407</v>
          </cell>
          <cell r="AF44">
            <v>215.32677733506395</v>
          </cell>
          <cell r="AN44">
            <v>237.55796346301591</v>
          </cell>
          <cell r="AV44">
            <v>261.05524593448735</v>
          </cell>
        </row>
        <row r="45">
          <cell r="J45">
            <v>0.20669999999999999</v>
          </cell>
          <cell r="K45">
            <v>0.20001666666666665</v>
          </cell>
          <cell r="L45">
            <v>0.2084</v>
          </cell>
          <cell r="M45">
            <v>0.1913</v>
          </cell>
          <cell r="U45">
            <v>0.2021</v>
          </cell>
          <cell r="V45">
            <v>0.20373333333333332</v>
          </cell>
          <cell r="W45">
            <v>0.20619999999999999</v>
          </cell>
          <cell r="X45">
            <v>0.20150000000000001</v>
          </cell>
          <cell r="AF45">
            <v>0.21021666666666664</v>
          </cell>
          <cell r="AN45">
            <v>0.21504999999999999</v>
          </cell>
          <cell r="AV45">
            <v>0.21901666666666664</v>
          </cell>
        </row>
        <row r="47">
          <cell r="J47">
            <v>-6.9860000000000007</v>
          </cell>
          <cell r="K47">
            <v>-4.9760787022753652</v>
          </cell>
          <cell r="L47">
            <v>-3.3215006987114903</v>
          </cell>
          <cell r="M47">
            <v>-6.9030000000000005</v>
          </cell>
          <cell r="U47">
            <v>-22</v>
          </cell>
          <cell r="V47">
            <v>-20.522745368942029</v>
          </cell>
          <cell r="W47">
            <v>-18.870500698711488</v>
          </cell>
          <cell r="X47">
            <v>-22.448999999999998</v>
          </cell>
          <cell r="AF47">
            <v>-14.922205415001974</v>
          </cell>
          <cell r="AN47">
            <v>-12.394087688726222</v>
          </cell>
          <cell r="AV47">
            <v>-10.202416793354972</v>
          </cell>
        </row>
        <row r="49">
          <cell r="J49">
            <v>24.881000000000004</v>
          </cell>
          <cell r="K49">
            <v>29.878617235346638</v>
          </cell>
          <cell r="L49">
            <v>33.890816726969142</v>
          </cell>
          <cell r="M49">
            <v>25.209942198762484</v>
          </cell>
          <cell r="U49">
            <v>90.399999999999977</v>
          </cell>
          <cell r="V49">
            <v>107.19595056867996</v>
          </cell>
          <cell r="W49">
            <v>111.20881672696922</v>
          </cell>
          <cell r="X49">
            <v>102.52794219876252</v>
          </cell>
          <cell r="AF49">
            <v>134.2045198982207</v>
          </cell>
          <cell r="AN49">
            <v>155.17687264488907</v>
          </cell>
          <cell r="AV49">
            <v>176.10395390276153</v>
          </cell>
        </row>
        <row r="51">
          <cell r="J51">
            <v>-6.2629999999999999</v>
          </cell>
          <cell r="K51">
            <v>-6.6653969374839335</v>
          </cell>
          <cell r="L51">
            <v>-5.2106547304079243</v>
          </cell>
          <cell r="M51">
            <v>-7.7390719308377669</v>
          </cell>
          <cell r="U51">
            <v>-21</v>
          </cell>
          <cell r="V51">
            <v>-25.060396937483933</v>
          </cell>
          <cell r="W51">
            <v>-23.605654730407924</v>
          </cell>
          <cell r="X51">
            <v>-26.134071930837766</v>
          </cell>
          <cell r="AF51">
            <v>-31.542911397074182</v>
          </cell>
          <cell r="AN51">
            <v>-36.491165526312493</v>
          </cell>
          <cell r="AV51">
            <v>-41.317047747270877</v>
          </cell>
        </row>
        <row r="52">
          <cell r="J52">
            <v>0.25</v>
          </cell>
          <cell r="K52">
            <v>0.23364170205406518</v>
          </cell>
          <cell r="L52">
            <v>0.24516266083510219</v>
          </cell>
          <cell r="M52">
            <v>0.22606423972637818</v>
          </cell>
          <cell r="U52">
            <v>0.24</v>
          </cell>
          <cell r="V52">
            <v>0.23616666666666664</v>
          </cell>
          <cell r="W52">
            <v>0.24</v>
          </cell>
          <cell r="X52">
            <v>0.23499999999999999</v>
          </cell>
          <cell r="AF52">
            <v>0.23616666666666664</v>
          </cell>
          <cell r="AN52">
            <v>0.23616666666666664</v>
          </cell>
          <cell r="AV52">
            <v>0.23533333333333331</v>
          </cell>
        </row>
        <row r="54">
          <cell r="J54">
            <v>18.618000000000002</v>
          </cell>
          <cell r="K54">
            <v>23.213220297862705</v>
          </cell>
          <cell r="L54">
            <v>26.151744796131375</v>
          </cell>
          <cell r="M54">
            <v>19.510875782053304</v>
          </cell>
          <cell r="U54">
            <v>69.399999999999977</v>
          </cell>
          <cell r="V54">
            <v>82.135553631196032</v>
          </cell>
          <cell r="W54">
            <v>85.074744796131455</v>
          </cell>
          <cell r="X54">
            <v>78.43387578205332</v>
          </cell>
          <cell r="AF54">
            <v>102.66160850114652</v>
          </cell>
          <cell r="AN54">
            <v>118.68570711857659</v>
          </cell>
          <cell r="AV54">
            <v>134.78690615549064</v>
          </cell>
        </row>
        <row r="56">
          <cell r="J56">
            <v>4.4000000000000004</v>
          </cell>
          <cell r="K56">
            <v>5.2332091336841371</v>
          </cell>
          <cell r="L56">
            <v>5.64</v>
          </cell>
          <cell r="M56">
            <v>4.6083167484017595</v>
          </cell>
          <cell r="U56">
            <v>16.2</v>
          </cell>
          <cell r="V56">
            <v>19.202834260866087</v>
          </cell>
          <cell r="W56">
            <v>20.54</v>
          </cell>
          <cell r="X56">
            <v>18.204182389179898</v>
          </cell>
          <cell r="AF56">
            <v>23.588614799548111</v>
          </cell>
          <cell r="AN56">
            <v>27.378255786499249</v>
          </cell>
          <cell r="AV56">
            <v>31.355097798937852</v>
          </cell>
        </row>
        <row r="57">
          <cell r="J57">
            <v>414</v>
          </cell>
          <cell r="K57">
            <v>406.27359234896102</v>
          </cell>
          <cell r="L57">
            <v>436.51902626473145</v>
          </cell>
          <cell r="M57">
            <v>376.02815843319058</v>
          </cell>
          <cell r="U57">
            <v>414</v>
          </cell>
          <cell r="V57">
            <v>357.16056646454018</v>
          </cell>
          <cell r="W57">
            <v>436.51902626473145</v>
          </cell>
          <cell r="X57">
            <v>319.37268516441389</v>
          </cell>
          <cell r="AF57">
            <v>322.66934158893309</v>
          </cell>
          <cell r="AN57">
            <v>265.28951490618135</v>
          </cell>
          <cell r="AV57">
            <v>200.69419639000421</v>
          </cell>
        </row>
        <row r="59">
          <cell r="J59">
            <v>3.5999999999999997E-2</v>
          </cell>
          <cell r="K59">
            <v>3.5220558228089442E-2</v>
          </cell>
          <cell r="L59">
            <v>3.566167468426832E-2</v>
          </cell>
          <cell r="M59">
            <v>3.5000000000000003E-2</v>
          </cell>
          <cell r="U59">
            <v>4.5999999999999999E-2</v>
          </cell>
          <cell r="V59">
            <v>3.6656814828357719E-2</v>
          </cell>
          <cell r="W59">
            <v>4.4999999999999998E-2</v>
          </cell>
          <cell r="X59">
            <v>3.1140400583063242E-2</v>
          </cell>
          <cell r="AF59">
            <v>3.6417085287504855E-2</v>
          </cell>
          <cell r="AN59">
            <v>3.6041252755433635E-2</v>
          </cell>
          <cell r="AV59">
            <v>3.5831396945350834E-2</v>
          </cell>
        </row>
        <row r="61">
          <cell r="J61">
            <v>0</v>
          </cell>
          <cell r="K61">
            <v>3.0490000000000004</v>
          </cell>
          <cell r="L61">
            <v>3.0490000000000004</v>
          </cell>
          <cell r="M61">
            <v>3.0490000000000004</v>
          </cell>
          <cell r="U61">
            <v>0</v>
          </cell>
          <cell r="V61">
            <v>9.587243923951311</v>
          </cell>
          <cell r="W61">
            <v>10</v>
          </cell>
          <cell r="X61">
            <v>9.0976816074186164</v>
          </cell>
          <cell r="AF61">
            <v>17.562823522096657</v>
          </cell>
          <cell r="AN61">
            <v>21.450323522096657</v>
          </cell>
          <cell r="AV61">
            <v>24.269698522096657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Embla">
      <a:dk1>
        <a:srgbClr val="222B38"/>
      </a:dk1>
      <a:lt1>
        <a:sysClr val="window" lastClr="FFFFFF"/>
      </a:lt1>
      <a:dk2>
        <a:srgbClr val="EFF1F5"/>
      </a:dk2>
      <a:lt2>
        <a:srgbClr val="EDEDE4"/>
      </a:lt2>
      <a:accent1>
        <a:srgbClr val="222B38"/>
      </a:accent1>
      <a:accent2>
        <a:srgbClr val="AB905F"/>
      </a:accent2>
      <a:accent3>
        <a:srgbClr val="0076BB"/>
      </a:accent3>
      <a:accent4>
        <a:srgbClr val="D0BA8F"/>
      </a:accent4>
      <a:accent5>
        <a:srgbClr val="DCDDE0"/>
      </a:accent5>
      <a:accent6>
        <a:srgbClr val="5C6066"/>
      </a:accent6>
      <a:hlink>
        <a:srgbClr val="222B38"/>
      </a:hlink>
      <a:folHlink>
        <a:srgbClr val="222B38"/>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371EB-5E16-4B59-82E1-C82E7F5B1282}">
  <dimension ref="A1:AO62"/>
  <sheetViews>
    <sheetView showGridLines="0" tabSelected="1" zoomScale="142" zoomScaleNormal="130" workbookViewId="0">
      <pane xSplit="2" ySplit="8" topLeftCell="H42" activePane="bottomRight" state="frozen"/>
      <selection activeCell="E52" sqref="E52"/>
      <selection pane="topRight" activeCell="E52" sqref="E52"/>
      <selection pane="bottomLeft" activeCell="E52" sqref="E52"/>
      <selection pane="bottomRight" activeCell="J45" sqref="J45"/>
    </sheetView>
  </sheetViews>
  <sheetFormatPr defaultColWidth="0" defaultRowHeight="11.8" x14ac:dyDescent="0.2"/>
  <cols>
    <col min="1" max="1" width="1.33203125" style="1" customWidth="1"/>
    <col min="2" max="2" width="85.109375" style="14" bestFit="1" customWidth="1"/>
    <col min="3" max="13" width="10.5546875" style="1" customWidth="1"/>
    <col min="14" max="14" width="9.109375" style="1" customWidth="1"/>
    <col min="15" max="41" width="0" style="1" hidden="1" customWidth="1"/>
    <col min="42" max="16384" width="9.109375" style="1" hidden="1"/>
  </cols>
  <sheetData>
    <row r="1" spans="1:41" x14ac:dyDescent="0.2">
      <c r="B1" s="2" t="str">
        <f>"Consensus Estimates "&amp;D7&amp;" "&amp;D6</f>
        <v>Consensus Estimates Q4 2025</v>
      </c>
      <c r="C1" s="3"/>
      <c r="D1" s="3"/>
      <c r="E1" s="3"/>
      <c r="F1" s="3"/>
      <c r="G1" s="3"/>
      <c r="H1" s="3"/>
      <c r="I1" s="3"/>
      <c r="J1" s="4"/>
      <c r="K1" s="3"/>
      <c r="L1" s="3"/>
      <c r="M1" s="3"/>
      <c r="N1" s="3"/>
      <c r="O1" s="4"/>
      <c r="P1" s="4"/>
      <c r="Q1" s="4"/>
      <c r="T1" s="3"/>
      <c r="U1" s="3"/>
      <c r="V1" s="3"/>
      <c r="W1" s="3"/>
      <c r="X1" s="3"/>
      <c r="Y1" s="4"/>
      <c r="AB1" s="3"/>
      <c r="AC1" s="3"/>
      <c r="AD1" s="3"/>
      <c r="AE1" s="3"/>
      <c r="AF1" s="3"/>
      <c r="AG1" s="4"/>
      <c r="AJ1" s="3"/>
      <c r="AK1" s="3"/>
      <c r="AL1" s="3"/>
      <c r="AM1" s="3"/>
      <c r="AN1" s="3"/>
      <c r="AO1" s="4"/>
    </row>
    <row r="2" spans="1:41" ht="12.45" x14ac:dyDescent="0.25">
      <c r="B2" s="5" t="str">
        <f>"Data based on "&amp;SUM('[1]CE collection'!C4:I4)&amp;" responding analysts and all estimates are based on simple average (incl. percentages)"</f>
        <v>Data based on 6 responding analysts and all estimates are based on simple average (incl. percentages)</v>
      </c>
      <c r="C2" s="3"/>
      <c r="D2" s="3"/>
      <c r="E2" s="6"/>
      <c r="F2" s="6"/>
      <c r="G2" s="3"/>
      <c r="H2" s="3"/>
      <c r="I2" s="3"/>
      <c r="J2" s="4"/>
      <c r="K2" s="3"/>
      <c r="L2" s="3"/>
      <c r="M2" s="3"/>
      <c r="N2" s="3"/>
      <c r="O2" s="4"/>
      <c r="P2" s="4"/>
      <c r="Q2" s="4"/>
      <c r="T2" s="3"/>
      <c r="U2" s="3"/>
      <c r="V2" s="3"/>
      <c r="W2" s="3"/>
      <c r="X2" s="3"/>
      <c r="Y2" s="4"/>
      <c r="AB2" s="3"/>
      <c r="AC2" s="3"/>
      <c r="AD2" s="3"/>
      <c r="AE2" s="3"/>
      <c r="AF2" s="3"/>
      <c r="AG2" s="4"/>
      <c r="AJ2" s="3"/>
      <c r="AK2" s="3"/>
      <c r="AL2" s="3"/>
      <c r="AM2" s="3"/>
      <c r="AN2" s="3"/>
      <c r="AO2" s="4"/>
    </row>
    <row r="3" spans="1:41" ht="29.45" x14ac:dyDescent="0.25">
      <c r="B3" s="7" t="s">
        <v>0</v>
      </c>
      <c r="C3" s="3"/>
      <c r="D3" s="3"/>
      <c r="E3" s="6"/>
      <c r="F3" s="6"/>
      <c r="G3" s="3"/>
      <c r="H3" s="3"/>
      <c r="I3" s="3"/>
      <c r="J3" s="4"/>
      <c r="K3" s="3"/>
      <c r="L3" s="3"/>
      <c r="M3" s="3"/>
      <c r="N3" s="3"/>
      <c r="O3" s="4"/>
      <c r="P3" s="4"/>
      <c r="Q3" s="4"/>
      <c r="T3" s="3"/>
      <c r="U3" s="3"/>
      <c r="V3" s="3"/>
      <c r="W3" s="3"/>
      <c r="X3" s="3"/>
      <c r="Y3" s="4"/>
      <c r="AB3" s="3"/>
      <c r="AC3" s="3"/>
      <c r="AD3" s="3"/>
      <c r="AE3" s="3"/>
      <c r="AF3" s="3"/>
      <c r="AG3" s="4"/>
      <c r="AJ3" s="3"/>
      <c r="AK3" s="3"/>
      <c r="AL3" s="3"/>
      <c r="AM3" s="3"/>
      <c r="AN3" s="3"/>
      <c r="AO3" s="4"/>
    </row>
    <row r="4" spans="1:41" x14ac:dyDescent="0.2">
      <c r="B4" s="8"/>
      <c r="C4" s="9"/>
      <c r="D4" s="10"/>
      <c r="E4" s="10"/>
      <c r="F4" s="10"/>
      <c r="G4" s="9"/>
      <c r="H4" s="10"/>
      <c r="I4" s="10"/>
      <c r="J4" s="9"/>
      <c r="K4" s="10"/>
      <c r="L4" s="10"/>
      <c r="M4" s="10"/>
      <c r="N4" s="3"/>
      <c r="O4" s="9"/>
      <c r="P4" s="9"/>
      <c r="Q4" s="9"/>
      <c r="T4" s="3"/>
      <c r="U4" s="3"/>
      <c r="V4" s="3"/>
      <c r="W4" s="3"/>
      <c r="X4" s="3"/>
      <c r="Y4" s="9"/>
      <c r="AB4" s="3"/>
      <c r="AC4" s="3"/>
      <c r="AD4" s="3"/>
      <c r="AE4" s="3"/>
      <c r="AF4" s="3"/>
      <c r="AG4" s="9"/>
      <c r="AJ4" s="3"/>
      <c r="AK4" s="3"/>
      <c r="AL4" s="3"/>
      <c r="AM4" s="3"/>
      <c r="AN4" s="3"/>
      <c r="AO4" s="9"/>
    </row>
    <row r="5" spans="1:41" x14ac:dyDescent="0.2">
      <c r="A5" s="11"/>
      <c r="B5" s="8"/>
      <c r="C5" s="12"/>
      <c r="D5" s="13"/>
      <c r="E5" s="13"/>
      <c r="F5" s="13"/>
      <c r="G5" s="12"/>
      <c r="H5" s="13"/>
      <c r="I5" s="13"/>
      <c r="J5" s="13"/>
      <c r="K5" s="13"/>
      <c r="L5" s="13"/>
      <c r="M5" s="13"/>
    </row>
    <row r="6" spans="1:41" x14ac:dyDescent="0.2">
      <c r="C6" s="15">
        <f>'[1]CE collection'!J11</f>
        <v>2024</v>
      </c>
      <c r="D6" s="48">
        <f>'[1]CE collection'!K11</f>
        <v>2025</v>
      </c>
      <c r="E6" s="49"/>
      <c r="F6" s="50"/>
      <c r="G6" s="15">
        <f>'[1]CE collection'!U11</f>
        <v>2024</v>
      </c>
      <c r="H6" s="48">
        <f>'[1]CE collection'!V11</f>
        <v>2025</v>
      </c>
      <c r="I6" s="49"/>
      <c r="J6" s="50"/>
      <c r="K6" s="16">
        <f>'[1]CE collection'!AF11</f>
        <v>2026</v>
      </c>
      <c r="L6" s="16">
        <f>'[1]CE collection'!AN11</f>
        <v>2027</v>
      </c>
      <c r="M6" s="16">
        <f>'[1]CE collection'!AV11</f>
        <v>2027</v>
      </c>
    </row>
    <row r="7" spans="1:41" x14ac:dyDescent="0.2">
      <c r="C7" s="17" t="str">
        <f>'[1]CE collection'!J12</f>
        <v>Q4</v>
      </c>
      <c r="D7" s="51" t="str">
        <f>'[1]CE collection'!K12</f>
        <v>Q4</v>
      </c>
      <c r="E7" s="52"/>
      <c r="F7" s="53"/>
      <c r="G7" s="17" t="str">
        <f>'[1]CE collection'!U12</f>
        <v>FY</v>
      </c>
      <c r="H7" s="51" t="str">
        <f>'[1]CE collection'!V12</f>
        <v>FY</v>
      </c>
      <c r="I7" s="52"/>
      <c r="J7" s="53"/>
      <c r="K7" s="18" t="str">
        <f>'[1]CE collection'!AF12</f>
        <v>FY</v>
      </c>
      <c r="L7" s="18" t="str">
        <f>'[1]CE collection'!AN12</f>
        <v>FY</v>
      </c>
      <c r="M7" s="18" t="str">
        <f>'[1]CE collection'!AV12</f>
        <v>FY</v>
      </c>
    </row>
    <row r="8" spans="1:41" x14ac:dyDescent="0.2">
      <c r="B8" s="8" t="s">
        <v>1</v>
      </c>
      <c r="C8" s="19" t="str">
        <f>'[1]CE collection'!J13</f>
        <v>Actual</v>
      </c>
      <c r="D8" s="20" t="s">
        <v>2</v>
      </c>
      <c r="E8" s="20" t="s">
        <v>3</v>
      </c>
      <c r="F8" s="20" t="s">
        <v>4</v>
      </c>
      <c r="G8" s="19" t="s">
        <v>5</v>
      </c>
      <c r="H8" s="20" t="s">
        <v>2</v>
      </c>
      <c r="I8" s="20" t="s">
        <v>3</v>
      </c>
      <c r="J8" s="20" t="s">
        <v>4</v>
      </c>
      <c r="K8" s="20" t="s">
        <v>2</v>
      </c>
      <c r="L8" s="20" t="s">
        <v>2</v>
      </c>
      <c r="M8" s="20" t="s">
        <v>2</v>
      </c>
    </row>
    <row r="9" spans="1:41" x14ac:dyDescent="0.2">
      <c r="B9" s="8" t="s">
        <v>6</v>
      </c>
      <c r="C9" s="21"/>
      <c r="D9" s="21"/>
      <c r="E9" s="21"/>
      <c r="F9" s="21"/>
      <c r="G9" s="21"/>
      <c r="H9" s="21"/>
      <c r="I9" s="21"/>
      <c r="J9" s="21"/>
      <c r="K9" s="21"/>
      <c r="L9" s="21"/>
      <c r="M9" s="21"/>
    </row>
    <row r="10" spans="1:41" x14ac:dyDescent="0.2">
      <c r="B10" s="22" t="s">
        <v>7</v>
      </c>
      <c r="C10" s="23">
        <f>IFERROR(ROUND('[1]CE collection'!J16,2), "-")</f>
        <v>118.83</v>
      </c>
      <c r="D10" s="21">
        <f>IFERROR(ROUND('[1]CE collection'!K16,2), "-")</f>
        <v>142.72999999999999</v>
      </c>
      <c r="E10" s="21">
        <f>IFERROR(ROUND('[1]CE collection'!L16,2), "-")</f>
        <v>144.28</v>
      </c>
      <c r="F10" s="21">
        <f>IFERROR(ROUND('[1]CE collection'!M16,2), "-")</f>
        <v>139.57</v>
      </c>
      <c r="G10" s="23">
        <f>IFERROR(ROUND('[1]CE collection'!U16,2), "-")</f>
        <v>451</v>
      </c>
      <c r="H10" s="21">
        <f>IFERROR(ROUND('[1]CE collection'!V16,2), "-")</f>
        <v>515.20000000000005</v>
      </c>
      <c r="I10" s="21">
        <f>IFERROR(ROUND('[1]CE collection'!W16,2), "-")</f>
        <v>516.75</v>
      </c>
      <c r="J10" s="21">
        <f>IFERROR(ROUND('[1]CE collection'!X16,2), "-")</f>
        <v>512.04</v>
      </c>
      <c r="K10" s="21">
        <f>IFERROR(ROUND('[1]CE collection'!AF16,2), "-")</f>
        <v>592.28</v>
      </c>
      <c r="L10" s="21">
        <f>IFERROR(ROUND('[1]CE collection'!AN16,2), "-")</f>
        <v>652.20000000000005</v>
      </c>
      <c r="M10" s="21">
        <f>IFERROR(ROUND('[1]CE collection'!AV16,2), "-")</f>
        <v>714.96</v>
      </c>
    </row>
    <row r="11" spans="1:41" x14ac:dyDescent="0.2">
      <c r="B11" s="24" t="s">
        <v>8</v>
      </c>
      <c r="C11" s="23">
        <f>IFERROR(ROUND('[1]CE collection'!J17,2), "-")</f>
        <v>36.72</v>
      </c>
      <c r="D11" s="21">
        <f>IFERROR(ROUND('[1]CE collection'!K17,2), "-")</f>
        <v>38.450000000000003</v>
      </c>
      <c r="E11" s="21">
        <f>IFERROR(ROUND('[1]CE collection'!L17,2), "-")</f>
        <v>38.979999999999997</v>
      </c>
      <c r="F11" s="21">
        <f>IFERROR(ROUND('[1]CE collection'!M17,2), "-")</f>
        <v>38.18</v>
      </c>
      <c r="G11" s="23">
        <f>IFERROR(ROUND('[1]CE collection'!U17,2), "-")</f>
        <v>148</v>
      </c>
      <c r="H11" s="21">
        <f>IFERROR(ROUND('[1]CE collection'!V17,2), "-")</f>
        <v>149.34</v>
      </c>
      <c r="I11" s="21">
        <f>IFERROR(ROUND('[1]CE collection'!W17,2), "-")</f>
        <v>149.87</v>
      </c>
      <c r="J11" s="21">
        <f>IFERROR(ROUND('[1]CE collection'!X17,2), "-")</f>
        <v>149.07</v>
      </c>
      <c r="K11" s="21">
        <f>IFERROR(ROUND('[1]CE collection'!AF17,2), "-")</f>
        <v>153.57</v>
      </c>
      <c r="L11" s="21">
        <f>IFERROR(ROUND('[1]CE collection'!AN17,2), "-")</f>
        <v>156.15</v>
      </c>
      <c r="M11" s="21">
        <f>IFERROR(ROUND('[1]CE collection'!AV17,2), "-")</f>
        <v>159.4</v>
      </c>
    </row>
    <row r="12" spans="1:41" x14ac:dyDescent="0.2">
      <c r="B12" s="25" t="s">
        <v>9</v>
      </c>
      <c r="C12" s="26">
        <f>IFERROR(ROUND('[1]CE collection'!J18,2), "-")</f>
        <v>-10.66</v>
      </c>
      <c r="D12" s="27">
        <f>IFERROR(ROUND('[1]CE collection'!K18,2), "-")</f>
        <v>-11.15</v>
      </c>
      <c r="E12" s="27">
        <f>IFERROR(ROUND('[1]CE collection'!L18,2), "-")</f>
        <v>-10.16</v>
      </c>
      <c r="F12" s="27">
        <f>IFERROR(ROUND('[1]CE collection'!M18,2), "-")</f>
        <v>-12.25</v>
      </c>
      <c r="G12" s="26">
        <f>IFERROR(ROUND('[1]CE collection'!U18,2), "-")</f>
        <v>-39</v>
      </c>
      <c r="H12" s="27">
        <f>IFERROR(ROUND('[1]CE collection'!V18,2), "-")</f>
        <v>-39.89</v>
      </c>
      <c r="I12" s="27">
        <f>IFERROR(ROUND('[1]CE collection'!W18,2), "-")</f>
        <v>-38.9</v>
      </c>
      <c r="J12" s="27">
        <f>IFERROR(ROUND('[1]CE collection'!X18,2), "-")</f>
        <v>-40.99</v>
      </c>
      <c r="K12" s="27">
        <f>IFERROR(ROUND('[1]CE collection'!AF18,2), "-")</f>
        <v>-42.94</v>
      </c>
      <c r="L12" s="27">
        <f>IFERROR(ROUND('[1]CE collection'!AN18,2), "-")</f>
        <v>-45.7</v>
      </c>
      <c r="M12" s="27">
        <f>IFERROR(ROUND('[1]CE collection'!AV18,2), "-")</f>
        <v>-48.58</v>
      </c>
    </row>
    <row r="13" spans="1:41" x14ac:dyDescent="0.2">
      <c r="B13" s="14" t="s">
        <v>10</v>
      </c>
      <c r="C13" s="23">
        <f>IFERROR(ROUND('[1]CE collection'!J19,2), "-")</f>
        <v>144.88999999999999</v>
      </c>
      <c r="D13" s="21">
        <f>IFERROR(ROUND('[1]CE collection'!K19,2), "-")</f>
        <v>170.03</v>
      </c>
      <c r="E13" s="21">
        <f>IFERROR(ROUND('[1]CE collection'!L19,2), "-")</f>
        <v>172.33</v>
      </c>
      <c r="F13" s="21">
        <f>IFERROR(ROUND('[1]CE collection'!M19,2), "-")</f>
        <v>167.78</v>
      </c>
      <c r="G13" s="23">
        <f>IFERROR(ROUND('[1]CE collection'!U19,2), "-")</f>
        <v>560</v>
      </c>
      <c r="H13" s="21">
        <f>IFERROR(ROUND('[1]CE collection'!V19,2), "-")</f>
        <v>624.65</v>
      </c>
      <c r="I13" s="21">
        <f>IFERROR(ROUND('[1]CE collection'!W19,2), "-")</f>
        <v>626.94000000000005</v>
      </c>
      <c r="J13" s="21">
        <f>IFERROR(ROUND('[1]CE collection'!X19,2), "-")</f>
        <v>622.39</v>
      </c>
      <c r="K13" s="21">
        <f>IFERROR(ROUND('[1]CE collection'!AF19,2), "-")</f>
        <v>702.92</v>
      </c>
      <c r="L13" s="21">
        <f>IFERROR(ROUND('[1]CE collection'!AN19,2), "-")</f>
        <v>762.64</v>
      </c>
      <c r="M13" s="21">
        <f>IFERROR(ROUND('[1]CE collection'!AV19,2), "-")</f>
        <v>825.78</v>
      </c>
    </row>
    <row r="14" spans="1:41" x14ac:dyDescent="0.2">
      <c r="B14" s="28" t="s">
        <v>11</v>
      </c>
      <c r="C14" s="26">
        <f>IFERROR(ROUND('[1]CE collection'!J20,2), "-")</f>
        <v>79.89</v>
      </c>
      <c r="D14" s="27">
        <f>IFERROR(ROUND('[1]CE collection'!K20,2), "-")</f>
        <v>85.13</v>
      </c>
      <c r="E14" s="27">
        <f>IFERROR(ROUND('[1]CE collection'!L20,2), "-")</f>
        <v>86.76</v>
      </c>
      <c r="F14" s="27">
        <f>IFERROR(ROUND('[1]CE collection'!M20,2), "-")</f>
        <v>83.46</v>
      </c>
      <c r="G14" s="26">
        <f>IFERROR(ROUND('[1]CE collection'!U20,2), "-")</f>
        <v>294</v>
      </c>
      <c r="H14" s="27">
        <f>IFERROR(ROUND('[1]CE collection'!V20,2), "-")</f>
        <v>302.52</v>
      </c>
      <c r="I14" s="27">
        <f>IFERROR(ROUND('[1]CE collection'!W20,2), "-")</f>
        <v>304.14</v>
      </c>
      <c r="J14" s="27">
        <f>IFERROR(ROUND('[1]CE collection'!X20,2), "-")</f>
        <v>300.83999999999997</v>
      </c>
      <c r="K14" s="27">
        <f>IFERROR(ROUND('[1]CE collection'!AF20,2), "-")</f>
        <v>321.36</v>
      </c>
      <c r="L14" s="27">
        <f>IFERROR(ROUND('[1]CE collection'!AN20,2), "-")</f>
        <v>342.11</v>
      </c>
      <c r="M14" s="27">
        <f>IFERROR(ROUND('[1]CE collection'!AV20,2), "-")</f>
        <v>365.64</v>
      </c>
    </row>
    <row r="15" spans="1:41" s="11" customFormat="1" x14ac:dyDescent="0.2">
      <c r="B15" s="29" t="s">
        <v>12</v>
      </c>
      <c r="C15" s="30">
        <f>IFERROR(ROUND('[1]CE collection'!J21,2), "-")</f>
        <v>224.78</v>
      </c>
      <c r="D15" s="31">
        <f>IFERROR(ROUND('[1]CE collection'!K21,2), "-")</f>
        <v>255.16</v>
      </c>
      <c r="E15" s="31">
        <f>IFERROR(ROUND('[1]CE collection'!L21,2), "-")</f>
        <v>256.39</v>
      </c>
      <c r="F15" s="31">
        <f>IFERROR(ROUND('[1]CE collection'!M21,2), "-")</f>
        <v>253.2</v>
      </c>
      <c r="G15" s="30">
        <f>IFERROR(ROUND('[1]CE collection'!U21,2), "-")</f>
        <v>854</v>
      </c>
      <c r="H15" s="31">
        <f>IFERROR(ROUND('[1]CE collection'!V21,2), "-")</f>
        <v>927.16</v>
      </c>
      <c r="I15" s="31">
        <f>IFERROR(ROUND('[1]CE collection'!W21,2), "-")</f>
        <v>928.38</v>
      </c>
      <c r="J15" s="31">
        <f>IFERROR(ROUND('[1]CE collection'!X21,2), "-")</f>
        <v>925.2</v>
      </c>
      <c r="K15" s="31">
        <f>IFERROR(ROUND('[1]CE collection'!AF21,2), "-")</f>
        <v>1024.28</v>
      </c>
      <c r="L15" s="31">
        <f>IFERROR(ROUND('[1]CE collection'!AN21,2), "-")</f>
        <v>1104.75</v>
      </c>
      <c r="M15" s="31">
        <f>IFERROR(ROUND('[1]CE collection'!AV21,2), "-")</f>
        <v>1191.42</v>
      </c>
    </row>
    <row r="16" spans="1:41" x14ac:dyDescent="0.2">
      <c r="B16" s="8"/>
      <c r="C16" s="21"/>
      <c r="D16" s="21"/>
      <c r="E16" s="21"/>
      <c r="F16" s="21"/>
      <c r="G16" s="21"/>
      <c r="H16" s="21"/>
      <c r="I16" s="21"/>
      <c r="J16" s="21"/>
      <c r="K16" s="21"/>
      <c r="L16" s="21"/>
      <c r="M16" s="21"/>
    </row>
    <row r="17" spans="2:13" x14ac:dyDescent="0.2">
      <c r="B17" s="32" t="s">
        <v>13</v>
      </c>
      <c r="C17" s="33">
        <f>IFERROR(ROUND('[1]CE collection'!J23,2), "-")</f>
        <v>7.0000000000000007E-2</v>
      </c>
      <c r="D17" s="34">
        <f>IFERROR(ROUND('[1]CE collection'!K23,3), "-")</f>
        <v>0.13500000000000001</v>
      </c>
      <c r="E17" s="34">
        <f>IFERROR(ROUND('[1]CE collection'!L23,3), "-")</f>
        <v>0.14099999999999999</v>
      </c>
      <c r="F17" s="34">
        <f>IFERROR(ROUND('[1]CE collection'!M23,3), "-")</f>
        <v>0.126</v>
      </c>
      <c r="G17" s="33">
        <f>IFERROR(ROUND('[1]CE collection'!U23,2), "-")</f>
        <v>0.09</v>
      </c>
      <c r="H17" s="34">
        <f>IFERROR(ROUND('[1]CE collection'!V23,3), "-")</f>
        <v>8.5000000000000006E-2</v>
      </c>
      <c r="I17" s="34">
        <f>IFERROR(ROUND('[1]CE collection'!W23,3), "-")</f>
        <v>8.5999999999999993E-2</v>
      </c>
      <c r="J17" s="34">
        <f>IFERROR(ROUND('[1]CE collection'!X23,3), "-")</f>
        <v>8.2000000000000003E-2</v>
      </c>
      <c r="K17" s="34">
        <f>IFERROR(ROUND('[1]CE collection'!AF23,3), "-")</f>
        <v>0.105</v>
      </c>
      <c r="L17" s="34">
        <f>IFERROR(ROUND('[1]CE collection'!AN23,3), "-")</f>
        <v>7.9000000000000001E-2</v>
      </c>
      <c r="M17" s="34">
        <f>IFERROR(ROUND('[1]CE collection'!AV23,3), "-")</f>
        <v>7.8E-2</v>
      </c>
    </row>
    <row r="18" spans="2:13" x14ac:dyDescent="0.2">
      <c r="B18" s="32" t="s">
        <v>14</v>
      </c>
      <c r="C18" s="33">
        <f>IFERROR(ROUND('[1]CE collection'!J24,2), "-")</f>
        <v>0.08</v>
      </c>
      <c r="D18" s="34">
        <f>IFERROR(ROUND('[1]CE collection'!K24,3), "-")</f>
        <v>9.6000000000000002E-2</v>
      </c>
      <c r="E18" s="34">
        <f>IFERROR(ROUND('[1]CE collection'!L24,3), "-")</f>
        <v>0.106</v>
      </c>
      <c r="F18" s="34">
        <f>IFERROR(ROUND('[1]CE collection'!M24,3), "-")</f>
        <v>8.3000000000000004E-2</v>
      </c>
      <c r="G18" s="33">
        <f>IFERROR(ROUND('[1]CE collection'!U24,2), "-")</f>
        <v>0.09</v>
      </c>
      <c r="H18" s="34">
        <f>IFERROR(ROUND('[1]CE collection'!V24,3), "-")</f>
        <v>6.8000000000000005E-2</v>
      </c>
      <c r="I18" s="34">
        <f>IFERROR(ROUND('[1]CE collection'!W24,3), "-")</f>
        <v>7.3999999999999996E-2</v>
      </c>
      <c r="J18" s="34">
        <f>IFERROR(ROUND('[1]CE collection'!X24,3), "-")</f>
        <v>6.3E-2</v>
      </c>
      <c r="K18" s="34">
        <f>IFERROR(ROUND('[1]CE collection'!AF24,3), "-")</f>
        <v>9.1999999999999998E-2</v>
      </c>
      <c r="L18" s="34">
        <f>IFERROR(ROUND('[1]CE collection'!AN24,3), "-")</f>
        <v>7.8E-2</v>
      </c>
      <c r="M18" s="34">
        <f>IFERROR(ROUND('[1]CE collection'!AV24,3), "-")</f>
        <v>7.8E-2</v>
      </c>
    </row>
    <row r="19" spans="2:13" x14ac:dyDescent="0.2">
      <c r="B19" s="32" t="s">
        <v>15</v>
      </c>
      <c r="C19" s="33">
        <f>IFERROR(ROUND('[1]CE collection'!J25,2), "-")</f>
        <v>0.05</v>
      </c>
      <c r="D19" s="34">
        <f>IFERROR(ROUND('[1]CE collection'!K25,3), "-")</f>
        <v>0.06</v>
      </c>
      <c r="E19" s="34">
        <f>IFERROR(ROUND('[1]CE collection'!L25,3), "-")</f>
        <v>7.2999999999999995E-2</v>
      </c>
      <c r="F19" s="34">
        <f>IFERROR(ROUND('[1]CE collection'!M25,3), "-")</f>
        <v>5.5E-2</v>
      </c>
      <c r="G19" s="33">
        <f>IFERROR(ROUND('[1]CE collection'!U25,2), "-")</f>
        <v>0.06</v>
      </c>
      <c r="H19" s="34">
        <f>IFERROR(ROUND('[1]CE collection'!V25,3), "-")</f>
        <v>5.5E-2</v>
      </c>
      <c r="I19" s="34">
        <f>IFERROR(ROUND('[1]CE collection'!W25,3), "-")</f>
        <v>5.8000000000000003E-2</v>
      </c>
      <c r="J19" s="34">
        <f>IFERROR(ROUND('[1]CE collection'!X25,3), "-")</f>
        <v>5.3999999999999999E-2</v>
      </c>
      <c r="K19" s="34">
        <f>IFERROR(ROUND('[1]CE collection'!AF25,3), "-")</f>
        <v>6.6000000000000003E-2</v>
      </c>
      <c r="L19" s="34">
        <f>IFERROR(ROUND('[1]CE collection'!AN25,3), "-")</f>
        <v>6.7000000000000004E-2</v>
      </c>
      <c r="M19" s="34">
        <f>IFERROR(ROUND('[1]CE collection'!AV25,3), "-")</f>
        <v>6.7000000000000004E-2</v>
      </c>
    </row>
    <row r="20" spans="2:13" x14ac:dyDescent="0.2">
      <c r="C20" s="21"/>
      <c r="D20" s="21"/>
      <c r="E20" s="21"/>
      <c r="F20" s="21"/>
      <c r="G20" s="21"/>
      <c r="H20" s="21"/>
      <c r="I20" s="21"/>
      <c r="J20" s="21"/>
      <c r="K20" s="21"/>
      <c r="L20" s="21"/>
      <c r="M20" s="21"/>
    </row>
    <row r="21" spans="2:13" x14ac:dyDescent="0.2">
      <c r="B21" s="25" t="s">
        <v>16</v>
      </c>
      <c r="C21" s="26">
        <f>IFERROR(ROUND('[1]CE collection'!J27,2), "-")</f>
        <v>-82.66</v>
      </c>
      <c r="D21" s="27">
        <f>IFERROR(ROUND('[1]CE collection'!K27,2), "-")</f>
        <v>-96.86</v>
      </c>
      <c r="E21" s="27">
        <f>IFERROR(ROUND('[1]CE collection'!L27,2), "-")</f>
        <v>-94</v>
      </c>
      <c r="F21" s="27">
        <f>IFERROR(ROUND('[1]CE collection'!M27,2), "-")</f>
        <v>-99.27</v>
      </c>
      <c r="G21" s="26">
        <f>IFERROR(ROUND('[1]CE collection'!U27,2), "-")</f>
        <v>-320</v>
      </c>
      <c r="H21" s="27">
        <f>IFERROR(ROUND('[1]CE collection'!V27,2), "-")</f>
        <v>-348.37</v>
      </c>
      <c r="I21" s="27">
        <f>IFERROR(ROUND('[1]CE collection'!W27,2), "-")</f>
        <v>-345.51</v>
      </c>
      <c r="J21" s="27">
        <f>IFERROR(ROUND('[1]CE collection'!X27,2), "-")</f>
        <v>-350.78</v>
      </c>
      <c r="K21" s="27">
        <f>IFERROR(ROUND('[1]CE collection'!AF27,2), "-")</f>
        <v>-383.15</v>
      </c>
      <c r="L21" s="27">
        <f>IFERROR(ROUND('[1]CE collection'!AN27,2), "-")</f>
        <v>-410.57</v>
      </c>
      <c r="M21" s="27">
        <f>IFERROR(ROUND('[1]CE collection'!AV27,2), "-")</f>
        <v>-441.29</v>
      </c>
    </row>
    <row r="22" spans="2:13" s="11" customFormat="1" x14ac:dyDescent="0.2">
      <c r="B22" s="8" t="s">
        <v>17</v>
      </c>
      <c r="C22" s="30">
        <f>IFERROR(ROUND('[1]CE collection'!J28,2), "-")</f>
        <v>142.12</v>
      </c>
      <c r="D22" s="31">
        <f>IFERROR(ROUND('[1]CE collection'!K28,2), "-")</f>
        <v>158.31</v>
      </c>
      <c r="E22" s="31">
        <f>IFERROR(ROUND('[1]CE collection'!L28,2), "-")</f>
        <v>160.5</v>
      </c>
      <c r="F22" s="31">
        <f>IFERROR(ROUND('[1]CE collection'!M28,2), "-")</f>
        <v>155.91</v>
      </c>
      <c r="G22" s="30">
        <f>IFERROR(ROUND('[1]CE collection'!U28,2), "-")</f>
        <v>534</v>
      </c>
      <c r="H22" s="31">
        <f>IFERROR(ROUND('[1]CE collection'!V28,2), "-")</f>
        <v>578.79</v>
      </c>
      <c r="I22" s="31">
        <f>IFERROR(ROUND('[1]CE collection'!W28,2), "-")</f>
        <v>580.98</v>
      </c>
      <c r="J22" s="31">
        <f>IFERROR(ROUND('[1]CE collection'!X28,2), "-")</f>
        <v>576.4</v>
      </c>
      <c r="K22" s="31">
        <f>IFERROR(ROUND('[1]CE collection'!AF28,2), "-")</f>
        <v>641.13</v>
      </c>
      <c r="L22" s="31">
        <f>IFERROR(ROUND('[1]CE collection'!AN28,2), "-")</f>
        <v>694.17</v>
      </c>
      <c r="M22" s="31">
        <f>IFERROR(ROUND('[1]CE collection'!AV28,2), "-")</f>
        <v>750.14</v>
      </c>
    </row>
    <row r="23" spans="2:13" x14ac:dyDescent="0.2">
      <c r="B23" s="35" t="s">
        <v>18</v>
      </c>
      <c r="C23" s="33">
        <f>IFERROR(ROUND('[1]CE collection'!J29,3), "-")</f>
        <v>0.63200000000000001</v>
      </c>
      <c r="D23" s="34">
        <f>IFERROR(ROUND('[1]CE collection'!K29,3), "-")</f>
        <v>0.62</v>
      </c>
      <c r="E23" s="34">
        <f>IFERROR(ROUND('[1]CE collection'!L29,3), "-")</f>
        <v>0.63</v>
      </c>
      <c r="F23" s="34">
        <f>IFERROR(ROUND('[1]CE collection'!M29,3), "-")</f>
        <v>0.61199999999999999</v>
      </c>
      <c r="G23" s="33">
        <f>IFERROR(ROUND('[1]CE collection'!U29,3), "-")</f>
        <v>0.625</v>
      </c>
      <c r="H23" s="34">
        <f>IFERROR(ROUND('[1]CE collection'!V29,3), "-")</f>
        <v>0.624</v>
      </c>
      <c r="I23" s="34">
        <f>IFERROR(ROUND('[1]CE collection'!W29,3), "-")</f>
        <v>0.627</v>
      </c>
      <c r="J23" s="34">
        <f>IFERROR(ROUND('[1]CE collection'!X29,3), "-")</f>
        <v>0.622</v>
      </c>
      <c r="K23" s="34">
        <f>IFERROR(ROUND('[1]CE collection'!AF29,3), "-")</f>
        <v>0.626</v>
      </c>
      <c r="L23" s="34">
        <f>IFERROR(ROUND('[1]CE collection'!AN29,3), "-")</f>
        <v>0.628</v>
      </c>
      <c r="M23" s="34">
        <f>IFERROR(ROUND('[1]CE collection'!AV29,3), "-")</f>
        <v>0.63</v>
      </c>
    </row>
    <row r="24" spans="2:13" x14ac:dyDescent="0.2">
      <c r="B24" s="8"/>
      <c r="C24" s="21"/>
      <c r="D24" s="21"/>
      <c r="E24" s="21"/>
      <c r="F24" s="21"/>
      <c r="G24" s="21"/>
      <c r="H24" s="21"/>
      <c r="I24" s="21"/>
      <c r="J24" s="21"/>
      <c r="K24" s="21"/>
      <c r="L24" s="21"/>
      <c r="M24" s="21"/>
    </row>
    <row r="25" spans="2:13" x14ac:dyDescent="0.2">
      <c r="B25" s="24" t="s">
        <v>19</v>
      </c>
      <c r="C25" s="23">
        <f>IFERROR(ROUND('[1]CE collection'!J31,2), "-")</f>
        <v>-0.09</v>
      </c>
      <c r="D25" s="21">
        <f>IFERROR(ROUND('[1]CE collection'!K31,2), "-")</f>
        <v>7.0000000000000007E-2</v>
      </c>
      <c r="E25" s="21">
        <f>IFERROR(ROUND('[1]CE collection'!L31,2), "-")</f>
        <v>0.56999999999999995</v>
      </c>
      <c r="F25" s="21">
        <f>IFERROR(ROUND('[1]CE collection'!M31,2), "-")</f>
        <v>-0.43</v>
      </c>
      <c r="G25" s="23">
        <f>IFERROR(ROUND('[1]CE collection'!U31,2), "-")</f>
        <v>0.4</v>
      </c>
      <c r="H25" s="21">
        <f>IFERROR(ROUND('[1]CE collection'!V31,2), "-")</f>
        <v>0.5</v>
      </c>
      <c r="I25" s="21">
        <f>IFERROR(ROUND('[1]CE collection'!W31,2), "-")</f>
        <v>1</v>
      </c>
      <c r="J25" s="21">
        <f>IFERROR(ROUND('[1]CE collection'!X31,2), "-")</f>
        <v>0</v>
      </c>
      <c r="K25" s="21">
        <f>IFERROR(ROUND('[1]CE collection'!AF31,2), "-")</f>
        <v>0.15</v>
      </c>
      <c r="L25" s="21">
        <f>IFERROR(ROUND('[1]CE collection'!AN31,2), "-")</f>
        <v>0.15</v>
      </c>
      <c r="M25" s="21">
        <f>IFERROR(ROUND('[1]CE collection'!AV31,2), "-")</f>
        <v>0.15</v>
      </c>
    </row>
    <row r="26" spans="2:13" x14ac:dyDescent="0.2">
      <c r="B26" s="24" t="s">
        <v>20</v>
      </c>
      <c r="C26" s="23">
        <f>IFERROR(ROUND('[1]CE collection'!J32,2), "-")</f>
        <v>-80.63</v>
      </c>
      <c r="D26" s="21">
        <f>IFERROR(ROUND('[1]CE collection'!K32,2), "-")</f>
        <v>-89.32</v>
      </c>
      <c r="E26" s="21">
        <f>IFERROR(ROUND('[1]CE collection'!L32,2), "-")</f>
        <v>-87.83</v>
      </c>
      <c r="F26" s="21">
        <f>IFERROR(ROUND('[1]CE collection'!M32,2), "-")</f>
        <v>-90.38</v>
      </c>
      <c r="G26" s="23">
        <f>IFERROR(ROUND('[1]CE collection'!U32,2), "-")</f>
        <v>-311</v>
      </c>
      <c r="H26" s="21">
        <f>IFERROR(ROUND('[1]CE collection'!V32,2), "-")</f>
        <v>-331.3</v>
      </c>
      <c r="I26" s="21">
        <f>IFERROR(ROUND('[1]CE collection'!W32,2), "-")</f>
        <v>-329.82</v>
      </c>
      <c r="J26" s="21">
        <f>IFERROR(ROUND('[1]CE collection'!X32,2), "-")</f>
        <v>-332.36</v>
      </c>
      <c r="K26" s="21">
        <f>IFERROR(ROUND('[1]CE collection'!AF32,2), "-")</f>
        <v>-361.06</v>
      </c>
      <c r="L26" s="21">
        <f>IFERROR(ROUND('[1]CE collection'!AN32,2), "-")</f>
        <v>-386.79</v>
      </c>
      <c r="M26" s="21">
        <f>IFERROR(ROUND('[1]CE collection'!AV32,2), "-")</f>
        <v>-414.61</v>
      </c>
    </row>
    <row r="27" spans="2:13" x14ac:dyDescent="0.2">
      <c r="B27" s="24" t="s">
        <v>21</v>
      </c>
      <c r="C27" s="23">
        <f>IFERROR(ROUND('[1]CE collection'!J33,2), "-")</f>
        <v>-11.01</v>
      </c>
      <c r="D27" s="21">
        <f>IFERROR(ROUND('[1]CE collection'!K33,2), "-")</f>
        <v>-12.79</v>
      </c>
      <c r="E27" s="21">
        <f>IFERROR(ROUND('[1]CE collection'!L33,2), "-")</f>
        <v>-12.35</v>
      </c>
      <c r="F27" s="21">
        <f>IFERROR(ROUND('[1]CE collection'!M33,2), "-")</f>
        <v>-13.31</v>
      </c>
      <c r="G27" s="23">
        <f>IFERROR(ROUND('[1]CE collection'!U33,2), "-")</f>
        <v>-41</v>
      </c>
      <c r="H27" s="21">
        <f>IFERROR(ROUND('[1]CE collection'!V33,2), "-")</f>
        <v>-46.7</v>
      </c>
      <c r="I27" s="21">
        <f>IFERROR(ROUND('[1]CE collection'!W33,2), "-")</f>
        <v>-46.26</v>
      </c>
      <c r="J27" s="21">
        <f>IFERROR(ROUND('[1]CE collection'!X33,2), "-")</f>
        <v>-47.22</v>
      </c>
      <c r="K27" s="21">
        <f>IFERROR(ROUND('[1]CE collection'!AF33,2), "-")</f>
        <v>-50.74</v>
      </c>
      <c r="L27" s="21">
        <f>IFERROR(ROUND('[1]CE collection'!AN33,2), "-")</f>
        <v>-54.52</v>
      </c>
      <c r="M27" s="21">
        <f>IFERROR(ROUND('[1]CE collection'!AV33,2), "-")</f>
        <v>-58.51</v>
      </c>
    </row>
    <row r="28" spans="2:13" x14ac:dyDescent="0.2">
      <c r="B28" s="36" t="s">
        <v>22</v>
      </c>
      <c r="C28" s="26">
        <f>IFERROR(ROUND('[1]CE collection'!J34,2), "-")</f>
        <v>-18.53</v>
      </c>
      <c r="D28" s="27">
        <f>IFERROR(ROUND('[1]CE collection'!K34,2), "-")</f>
        <v>-21.41</v>
      </c>
      <c r="E28" s="27">
        <f>IFERROR(ROUND('[1]CE collection'!L34,2), "-")</f>
        <v>-20.09</v>
      </c>
      <c r="F28" s="27">
        <f>IFERROR(ROUND('[1]CE collection'!M34,2), "-")</f>
        <v>-23.7</v>
      </c>
      <c r="G28" s="26">
        <f>IFERROR(ROUND('[1]CE collection'!U34,2), "-")</f>
        <v>-70</v>
      </c>
      <c r="H28" s="27">
        <f>IFERROR(ROUND('[1]CE collection'!V34,2), "-")</f>
        <v>-73.569999999999993</v>
      </c>
      <c r="I28" s="27">
        <f>IFERROR(ROUND('[1]CE collection'!W34,2), "-")</f>
        <v>-72.25</v>
      </c>
      <c r="J28" s="27">
        <f>IFERROR(ROUND('[1]CE collection'!X34,2), "-")</f>
        <v>-75.87</v>
      </c>
      <c r="K28" s="27">
        <f>IFERROR(ROUND('[1]CE collection'!AF34,2), "-")</f>
        <v>-80.36</v>
      </c>
      <c r="L28" s="27">
        <f>IFERROR(ROUND('[1]CE collection'!AN34,2), "-")</f>
        <v>-85.44</v>
      </c>
      <c r="M28" s="27">
        <f>IFERROR(ROUND('[1]CE collection'!AV34,2), "-")</f>
        <v>-90.86</v>
      </c>
    </row>
    <row r="29" spans="2:13" s="11" customFormat="1" x14ac:dyDescent="0.2">
      <c r="B29" s="8" t="s">
        <v>23</v>
      </c>
      <c r="C29" s="30">
        <f>IFERROR(ROUND('[1]CE collection'!J35,2), "-")</f>
        <v>31.87</v>
      </c>
      <c r="D29" s="31">
        <f>IFERROR(ROUND('[1]CE collection'!K35,2), "-")</f>
        <v>34.85</v>
      </c>
      <c r="E29" s="31">
        <f>IFERROR(ROUND('[1]CE collection'!L35,2), "-")</f>
        <v>37.68</v>
      </c>
      <c r="F29" s="31">
        <f>IFERROR(ROUND('[1]CE collection'!M35,2), "-")</f>
        <v>32.11</v>
      </c>
      <c r="G29" s="30">
        <f>IFERROR(ROUND('[1]CE collection'!U35,2), "-")</f>
        <v>112.4</v>
      </c>
      <c r="H29" s="31">
        <f>IFERROR(ROUND('[1]CE collection'!V35,2), "-")</f>
        <v>127.72</v>
      </c>
      <c r="I29" s="31">
        <f>IFERROR(ROUND('[1]CE collection'!W35,2), "-")</f>
        <v>130.54</v>
      </c>
      <c r="J29" s="31">
        <f>IFERROR(ROUND('[1]CE collection'!X35,2), "-")</f>
        <v>124.98</v>
      </c>
      <c r="K29" s="31">
        <f>IFERROR(ROUND('[1]CE collection'!AF35,2), "-")</f>
        <v>149.13</v>
      </c>
      <c r="L29" s="31">
        <f>IFERROR(ROUND('[1]CE collection'!AN35,2), "-")</f>
        <v>167.57</v>
      </c>
      <c r="M29" s="31">
        <f>IFERROR(ROUND('[1]CE collection'!AV35,2), "-")</f>
        <v>186.31</v>
      </c>
    </row>
    <row r="30" spans="2:13" x14ac:dyDescent="0.2">
      <c r="B30" s="35" t="s">
        <v>24</v>
      </c>
      <c r="C30" s="33">
        <f>IFERROR(ROUND('[1]CE collection'!J36,3), "-")</f>
        <v>0.14199999999999999</v>
      </c>
      <c r="D30" s="34">
        <f>IFERROR(ROUND('[1]CE collection'!K36,3), "-")</f>
        <v>0.13700000000000001</v>
      </c>
      <c r="E30" s="34">
        <f>IFERROR(ROUND('[1]CE collection'!L36,3), "-")</f>
        <v>0.14799999999999999</v>
      </c>
      <c r="F30" s="34">
        <f>IFERROR(ROUND('[1]CE collection'!M36,3), "-")</f>
        <v>0.127</v>
      </c>
      <c r="G30" s="33">
        <f>IFERROR(ROUND('[1]CE collection'!U36,3), "-")</f>
        <v>0.13200000000000001</v>
      </c>
      <c r="H30" s="34">
        <f>IFERROR(ROUND('[1]CE collection'!V36,3), "-")</f>
        <v>0.13800000000000001</v>
      </c>
      <c r="I30" s="34">
        <f>IFERROR(ROUND('[1]CE collection'!W36,3), "-")</f>
        <v>0.14099999999999999</v>
      </c>
      <c r="J30" s="34">
        <f>IFERROR(ROUND('[1]CE collection'!X36,3), "-")</f>
        <v>0.13500000000000001</v>
      </c>
      <c r="K30" s="34">
        <f>IFERROR(ROUND('[1]CE collection'!AF36,3), "-")</f>
        <v>0.14599999999999999</v>
      </c>
      <c r="L30" s="34">
        <f>IFERROR(ROUND('[1]CE collection'!AN36,3), "-")</f>
        <v>0.152</v>
      </c>
      <c r="M30" s="34">
        <f>IFERROR(ROUND('[1]CE collection'!AV36,3), "-")</f>
        <v>0.156</v>
      </c>
    </row>
    <row r="31" spans="2:13" x14ac:dyDescent="0.2">
      <c r="B31" s="8"/>
      <c r="C31" s="21"/>
      <c r="D31" s="21"/>
      <c r="E31" s="21"/>
      <c r="F31" s="21"/>
      <c r="G31" s="21"/>
      <c r="H31" s="21"/>
      <c r="I31" s="21"/>
      <c r="J31" s="21"/>
      <c r="K31" s="21"/>
      <c r="L31" s="21"/>
      <c r="M31" s="21"/>
    </row>
    <row r="32" spans="2:13" x14ac:dyDescent="0.2">
      <c r="B32" s="24" t="s">
        <v>25</v>
      </c>
      <c r="C32" s="23">
        <f>IFERROR(ROUND('[1]CE collection'!J38,2), "-")</f>
        <v>14.6</v>
      </c>
      <c r="D32" s="21">
        <f>IFERROR(ROUND('[1]CE collection'!K38,2), "-")</f>
        <v>16.190000000000001</v>
      </c>
      <c r="E32" s="21">
        <f>IFERROR(ROUND('[1]CE collection'!L38,2), "-")</f>
        <v>17.190000000000001</v>
      </c>
      <c r="F32" s="21">
        <f>IFERROR(ROUND('[1]CE collection'!M38,2), "-")</f>
        <v>15.32</v>
      </c>
      <c r="G32" s="23">
        <f>IFERROR(ROUND('[1]CE collection'!U38,2), "-")</f>
        <v>56</v>
      </c>
      <c r="H32" s="21">
        <f>IFERROR(ROUND('[1]CE collection'!V38,2), "-")</f>
        <v>61.18</v>
      </c>
      <c r="I32" s="21">
        <f>IFERROR(ROUND('[1]CE collection'!W38,2), "-")</f>
        <v>62.31</v>
      </c>
      <c r="J32" s="21">
        <f>IFERROR(ROUND('[1]CE collection'!X38,2), "-")</f>
        <v>59.71</v>
      </c>
      <c r="K32" s="21">
        <f>IFERROR(ROUND('[1]CE collection'!AF38,2), "-")</f>
        <v>66.2</v>
      </c>
      <c r="L32" s="21">
        <f>IFERROR(ROUND('[1]CE collection'!AN38,2), "-")</f>
        <v>69.989999999999995</v>
      </c>
      <c r="M32" s="21">
        <f>IFERROR(ROUND('[1]CE collection'!AV38,2), "-")</f>
        <v>74.75</v>
      </c>
    </row>
    <row r="33" spans="2:21" x14ac:dyDescent="0.2">
      <c r="B33" s="36"/>
      <c r="C33" s="27"/>
      <c r="D33" s="27"/>
      <c r="E33" s="27"/>
      <c r="F33" s="27"/>
      <c r="G33" s="27"/>
      <c r="H33" s="27"/>
      <c r="I33" s="27"/>
      <c r="J33" s="27"/>
      <c r="K33" s="27"/>
      <c r="L33" s="27"/>
      <c r="M33" s="27"/>
    </row>
    <row r="34" spans="2:21" s="11" customFormat="1" x14ac:dyDescent="0.2">
      <c r="B34" s="8" t="s">
        <v>26</v>
      </c>
      <c r="C34" s="30">
        <f>IFERROR(ROUND('[1]CE collection'!J40,2), "-")</f>
        <v>46.47</v>
      </c>
      <c r="D34" s="31">
        <f>IFERROR(ROUND('[1]CE collection'!K40,2), "-")</f>
        <v>51.04</v>
      </c>
      <c r="E34" s="31">
        <f>IFERROR(ROUND('[1]CE collection'!L40,2), "-")</f>
        <v>53</v>
      </c>
      <c r="F34" s="31">
        <f>IFERROR(ROUND('[1]CE collection'!M40,2), "-")</f>
        <v>48.45</v>
      </c>
      <c r="G34" s="30">
        <f>IFERROR(ROUND('[1]CE collection'!U40,2), "-")</f>
        <v>168.4</v>
      </c>
      <c r="H34" s="31">
        <f>IFERROR(ROUND('[1]CE collection'!V40,2), "-")</f>
        <v>188.9</v>
      </c>
      <c r="I34" s="31">
        <f>IFERROR(ROUND('[1]CE collection'!W40,2), "-")</f>
        <v>190.98</v>
      </c>
      <c r="J34" s="31">
        <f>IFERROR(ROUND('[1]CE collection'!X40,2), "-")</f>
        <v>186.43</v>
      </c>
      <c r="K34" s="31">
        <f>IFERROR(ROUND('[1]CE collection'!AF40,2), "-")</f>
        <v>215.33</v>
      </c>
      <c r="L34" s="31">
        <f>IFERROR(ROUND('[1]CE collection'!AN40,2), "-")</f>
        <v>237.56</v>
      </c>
      <c r="M34" s="31">
        <f>IFERROR(ROUND('[1]CE collection'!AV40,2), "-")</f>
        <v>261.06</v>
      </c>
    </row>
    <row r="35" spans="2:21" x14ac:dyDescent="0.2">
      <c r="B35" s="35" t="s">
        <v>27</v>
      </c>
      <c r="C35" s="33">
        <f>IFERROR(ROUND('[1]CE collection'!J41,3), "-")</f>
        <v>0.20699999999999999</v>
      </c>
      <c r="D35" s="34">
        <f>IFERROR(ROUND('[1]CE collection'!K41,3), "-")</f>
        <v>0.2</v>
      </c>
      <c r="E35" s="34">
        <f>IFERROR(ROUND('[1]CE collection'!L41,3), "-")</f>
        <v>0.20799999999999999</v>
      </c>
      <c r="F35" s="34">
        <f>IFERROR(ROUND('[1]CE collection'!M41,3), "-")</f>
        <v>0.191</v>
      </c>
      <c r="G35" s="33">
        <f>IFERROR(ROUND('[1]CE collection'!U41,3), "-")</f>
        <v>0.19700000000000001</v>
      </c>
      <c r="H35" s="34">
        <f>IFERROR(ROUND('[1]CE collection'!V41,3), "-")</f>
        <v>0.20399999999999999</v>
      </c>
      <c r="I35" s="34">
        <f>IFERROR(ROUND('[1]CE collection'!W41,3), "-")</f>
        <v>0.20599999999999999</v>
      </c>
      <c r="J35" s="34">
        <f>IFERROR(ROUND('[1]CE collection'!X41,3), "-")</f>
        <v>0.20200000000000001</v>
      </c>
      <c r="K35" s="34">
        <f>IFERROR(ROUND('[1]CE collection'!AF41,3), "-")</f>
        <v>0.21</v>
      </c>
      <c r="L35" s="34">
        <f>IFERROR(ROUND('[1]CE collection'!AN41,3), "-")</f>
        <v>0.215</v>
      </c>
      <c r="M35" s="34">
        <f>IFERROR(ROUND('[1]CE collection'!AV41,3), "-")</f>
        <v>0.219</v>
      </c>
    </row>
    <row r="36" spans="2:21" x14ac:dyDescent="0.2">
      <c r="B36" s="35"/>
      <c r="C36" s="21"/>
      <c r="D36" s="21"/>
      <c r="E36" s="21"/>
      <c r="F36" s="21"/>
      <c r="G36" s="21"/>
      <c r="H36" s="21"/>
      <c r="I36" s="21"/>
      <c r="J36" s="21"/>
      <c r="K36" s="21"/>
      <c r="L36" s="21"/>
      <c r="M36" s="21"/>
    </row>
    <row r="37" spans="2:21" x14ac:dyDescent="0.2">
      <c r="B37" s="25" t="s">
        <v>28</v>
      </c>
      <c r="C37" s="26">
        <f>IFERROR(ROUND('[1]CE collection'!J43,2), "-")</f>
        <v>0</v>
      </c>
      <c r="D37" s="27">
        <f>IFERROR(ROUND('[1]CE collection'!K43,2), "-")</f>
        <v>0</v>
      </c>
      <c r="E37" s="27">
        <f>IFERROR(ROUND('[1]CE collection'!L43,2), "-")</f>
        <v>0</v>
      </c>
      <c r="F37" s="27">
        <f>IFERROR(ROUND('[1]CE collection'!M43,2), "-")</f>
        <v>0</v>
      </c>
      <c r="G37" s="26">
        <f>IFERROR(ROUND('[1]CE collection'!U43,2), "-")</f>
        <v>4.2</v>
      </c>
      <c r="H37" s="27">
        <f>IFERROR(ROUND('[1]CE collection'!V43,2), "-")</f>
        <v>0</v>
      </c>
      <c r="I37" s="27">
        <f>IFERROR(ROUND('[1]CE collection'!W43,2), "-")</f>
        <v>0</v>
      </c>
      <c r="J37" s="27">
        <f>IFERROR(ROUND('[1]CE collection'!X43,2), "-")</f>
        <v>0</v>
      </c>
      <c r="K37" s="27">
        <f>IFERROR(ROUND('[1]CE collection'!AF43,2), "-")</f>
        <v>0</v>
      </c>
      <c r="L37" s="27">
        <f>IFERROR(ROUND('[1]CE collection'!AN43,2), "-")</f>
        <v>0</v>
      </c>
      <c r="M37" s="27">
        <f>IFERROR(ROUND('[1]CE collection'!AV43,2), "-")</f>
        <v>0</v>
      </c>
    </row>
    <row r="38" spans="2:21" s="11" customFormat="1" x14ac:dyDescent="0.2">
      <c r="B38" s="8" t="s">
        <v>29</v>
      </c>
      <c r="C38" s="30">
        <f>IFERROR(ROUND('[1]CE collection'!J44,2), "-")</f>
        <v>46.47</v>
      </c>
      <c r="D38" s="31">
        <f>IFERROR(ROUND('[1]CE collection'!K44,2), "-")</f>
        <v>51.04</v>
      </c>
      <c r="E38" s="31">
        <f>IFERROR(ROUND('[1]CE collection'!L44,2), "-")</f>
        <v>53</v>
      </c>
      <c r="F38" s="31">
        <f>IFERROR(ROUND('[1]CE collection'!M44,2), "-")</f>
        <v>48.45</v>
      </c>
      <c r="G38" s="30">
        <f>IFERROR(ROUND('[1]CE collection'!U44,2), "-")</f>
        <v>172.6</v>
      </c>
      <c r="H38" s="31">
        <f>IFERROR(ROUND('[1]CE collection'!V44,2), "-")</f>
        <v>188.9</v>
      </c>
      <c r="I38" s="31">
        <f>IFERROR(ROUND('[1]CE collection'!W44,2), "-")</f>
        <v>190.98</v>
      </c>
      <c r="J38" s="31">
        <f>IFERROR(ROUND('[1]CE collection'!X44,2), "-")</f>
        <v>186.43</v>
      </c>
      <c r="K38" s="31">
        <f>IFERROR(ROUND('[1]CE collection'!AF44,2), "-")</f>
        <v>215.33</v>
      </c>
      <c r="L38" s="31">
        <f>IFERROR(ROUND('[1]CE collection'!AN44,2), "-")</f>
        <v>237.56</v>
      </c>
      <c r="M38" s="31">
        <f>IFERROR(ROUND('[1]CE collection'!AV44,2), "-")</f>
        <v>261.06</v>
      </c>
    </row>
    <row r="39" spans="2:21" s="39" customFormat="1" x14ac:dyDescent="0.2">
      <c r="B39" s="37" t="s">
        <v>30</v>
      </c>
      <c r="C39" s="33">
        <f>IFERROR(ROUND('[1]CE collection'!J45,3), "-")</f>
        <v>0.20699999999999999</v>
      </c>
      <c r="D39" s="34">
        <f>IFERROR(ROUND('[1]CE collection'!K45,3), "-")</f>
        <v>0.2</v>
      </c>
      <c r="E39" s="34">
        <f>IFERROR(ROUND('[1]CE collection'!L45,3), "-")</f>
        <v>0.20799999999999999</v>
      </c>
      <c r="F39" s="34">
        <f>IFERROR(ROUND('[1]CE collection'!M45,3), "-")</f>
        <v>0.191</v>
      </c>
      <c r="G39" s="33">
        <f>IFERROR(ROUND('[1]CE collection'!U45,3), "-")</f>
        <v>0.20200000000000001</v>
      </c>
      <c r="H39" s="34">
        <f>IFERROR(ROUND('[1]CE collection'!V45,3), "-")</f>
        <v>0.20399999999999999</v>
      </c>
      <c r="I39" s="34">
        <f>IFERROR(ROUND('[1]CE collection'!W45,3), "-")</f>
        <v>0.20599999999999999</v>
      </c>
      <c r="J39" s="34">
        <f>IFERROR(ROUND('[1]CE collection'!X45,3), "-")</f>
        <v>0.20200000000000001</v>
      </c>
      <c r="K39" s="34">
        <f>IFERROR(ROUND('[1]CE collection'!AF45,3), "-")</f>
        <v>0.21</v>
      </c>
      <c r="L39" s="34">
        <f>IFERROR(ROUND('[1]CE collection'!AN45,3), "-")</f>
        <v>0.215</v>
      </c>
      <c r="M39" s="34">
        <f>IFERROR(ROUND('[1]CE collection'!AV45,3), "-")</f>
        <v>0.219</v>
      </c>
      <c r="N39" s="38"/>
      <c r="O39" s="38"/>
      <c r="P39" s="38"/>
      <c r="Q39" s="38"/>
      <c r="R39" s="38"/>
      <c r="S39" s="38"/>
      <c r="T39" s="38"/>
      <c r="U39" s="38"/>
    </row>
    <row r="40" spans="2:21" x14ac:dyDescent="0.2">
      <c r="C40" s="21"/>
      <c r="D40" s="21"/>
      <c r="E40" s="21"/>
      <c r="F40" s="21"/>
      <c r="G40" s="21"/>
      <c r="H40" s="21"/>
      <c r="I40" s="21"/>
      <c r="J40" s="21"/>
      <c r="K40" s="21"/>
      <c r="L40" s="21"/>
      <c r="M40" s="21"/>
    </row>
    <row r="41" spans="2:21" x14ac:dyDescent="0.2">
      <c r="B41" s="24" t="s">
        <v>31</v>
      </c>
      <c r="C41" s="23">
        <f>IFERROR(ROUND('[1]CE collection'!J47,2), "-")</f>
        <v>-6.99</v>
      </c>
      <c r="D41" s="21">
        <f>IFERROR(ROUND('[1]CE collection'!K47,2), "-")</f>
        <v>-4.9800000000000004</v>
      </c>
      <c r="E41" s="21">
        <f>IFERROR(ROUND('[1]CE collection'!L47,2), "-")</f>
        <v>-3.32</v>
      </c>
      <c r="F41" s="21">
        <f>IFERROR(ROUND('[1]CE collection'!M47,2), "-")</f>
        <v>-6.9</v>
      </c>
      <c r="G41" s="23">
        <f>IFERROR(ROUND('[1]CE collection'!U47,2), "-")</f>
        <v>-22</v>
      </c>
      <c r="H41" s="21">
        <f>IFERROR(ROUND('[1]CE collection'!V47,2), "-")</f>
        <v>-20.52</v>
      </c>
      <c r="I41" s="21">
        <f>IFERROR(ROUND('[1]CE collection'!W47,2), "-")</f>
        <v>-18.87</v>
      </c>
      <c r="J41" s="21">
        <f>IFERROR(ROUND('[1]CE collection'!X47,2), "-")</f>
        <v>-22.45</v>
      </c>
      <c r="K41" s="21">
        <f>IFERROR(ROUND('[1]CE collection'!AF47,2), "-")</f>
        <v>-14.92</v>
      </c>
      <c r="L41" s="21">
        <f>IFERROR(ROUND('[1]CE collection'!AN47,2), "-")</f>
        <v>-12.39</v>
      </c>
      <c r="M41" s="21">
        <f>IFERROR(ROUND('[1]CE collection'!AV47,2), "-")</f>
        <v>-10.199999999999999</v>
      </c>
    </row>
    <row r="42" spans="2:21" x14ac:dyDescent="0.2">
      <c r="B42" s="40"/>
      <c r="C42" s="27"/>
      <c r="D42" s="27"/>
      <c r="E42" s="27"/>
      <c r="F42" s="27"/>
      <c r="G42" s="27"/>
      <c r="H42" s="27"/>
      <c r="I42" s="27"/>
      <c r="J42" s="27"/>
      <c r="K42" s="27"/>
      <c r="L42" s="27"/>
      <c r="M42" s="27"/>
    </row>
    <row r="43" spans="2:21" s="11" customFormat="1" x14ac:dyDescent="0.2">
      <c r="B43" s="8" t="s">
        <v>32</v>
      </c>
      <c r="C43" s="30">
        <f>IFERROR(ROUND('[1]CE collection'!J49,2), "-")</f>
        <v>24.88</v>
      </c>
      <c r="D43" s="31">
        <f>IFERROR(ROUND('[1]CE collection'!K49,2), "-")</f>
        <v>29.88</v>
      </c>
      <c r="E43" s="31">
        <f>IFERROR(ROUND('[1]CE collection'!L49,2), "-")</f>
        <v>33.89</v>
      </c>
      <c r="F43" s="31">
        <f>IFERROR(ROUND('[1]CE collection'!M49,2), "-")</f>
        <v>25.21</v>
      </c>
      <c r="G43" s="30">
        <f>IFERROR(ROUND('[1]CE collection'!U49,2), "-")</f>
        <v>90.4</v>
      </c>
      <c r="H43" s="31">
        <f>IFERROR(ROUND('[1]CE collection'!V49,2), "-")</f>
        <v>107.2</v>
      </c>
      <c r="I43" s="31">
        <f>IFERROR(ROUND('[1]CE collection'!W49,2), "-")</f>
        <v>111.21</v>
      </c>
      <c r="J43" s="31">
        <f>IFERROR(ROUND('[1]CE collection'!X49,2), "-")</f>
        <v>102.53</v>
      </c>
      <c r="K43" s="31">
        <f>IFERROR(ROUND('[1]CE collection'!AF49,2), "-")</f>
        <v>134.19999999999999</v>
      </c>
      <c r="L43" s="31">
        <f>IFERROR(ROUND('[1]CE collection'!AN49,2), "-")</f>
        <v>155.18</v>
      </c>
      <c r="M43" s="31">
        <f>IFERROR(ROUND('[1]CE collection'!AV49,2), "-")</f>
        <v>176.1</v>
      </c>
    </row>
    <row r="44" spans="2:21" x14ac:dyDescent="0.2">
      <c r="B44" s="8"/>
      <c r="C44" s="21"/>
      <c r="D44" s="21"/>
      <c r="E44" s="21"/>
      <c r="F44" s="21"/>
      <c r="G44" s="21"/>
      <c r="H44" s="21"/>
      <c r="I44" s="21"/>
      <c r="J44" s="21"/>
      <c r="K44" s="21"/>
      <c r="L44" s="21"/>
      <c r="M44" s="21"/>
    </row>
    <row r="45" spans="2:21" ht="10" customHeight="1" x14ac:dyDescent="0.2">
      <c r="B45" s="14" t="s">
        <v>33</v>
      </c>
      <c r="C45" s="23">
        <f>IFERROR(ROUND('[1]CE collection'!J51,2), "-")</f>
        <v>-6.26</v>
      </c>
      <c r="D45" s="21">
        <f>IFERROR(ROUND('[1]CE collection'!K51,2), "-")</f>
        <v>-6.67</v>
      </c>
      <c r="E45" s="21">
        <f>IFERROR(ROUND('[1]CE collection'!L51,2), "-")</f>
        <v>-5.21</v>
      </c>
      <c r="F45" s="21">
        <f>IFERROR(ROUND('[1]CE collection'!M51,2), "-")</f>
        <v>-7.74</v>
      </c>
      <c r="G45" s="23">
        <f>IFERROR(ROUND('[1]CE collection'!U51,2), "-")</f>
        <v>-21</v>
      </c>
      <c r="H45" s="21">
        <f>IFERROR(ROUND('[1]CE collection'!V51,2), "-")</f>
        <v>-25.06</v>
      </c>
      <c r="I45" s="21">
        <f>IFERROR(ROUND('[1]CE collection'!W51,2), "-")</f>
        <v>-23.61</v>
      </c>
      <c r="J45" s="21">
        <f>IFERROR(ROUND('[1]CE collection'!X51,2), "-")</f>
        <v>-26.13</v>
      </c>
      <c r="K45" s="21">
        <f>IFERROR(ROUND('[1]CE collection'!AF51,2), "-")</f>
        <v>-31.54</v>
      </c>
      <c r="L45" s="21">
        <f>IFERROR(ROUND('[1]CE collection'!AN51,2), "-")</f>
        <v>-36.49</v>
      </c>
      <c r="M45" s="21">
        <f>IFERROR(ROUND('[1]CE collection'!AV51,2), "-")</f>
        <v>-41.32</v>
      </c>
    </row>
    <row r="46" spans="2:21" x14ac:dyDescent="0.2">
      <c r="B46" s="35" t="s">
        <v>34</v>
      </c>
      <c r="C46" s="33">
        <f>IFERROR(ROUND('[1]CE collection'!J52,3), "-")</f>
        <v>0.25</v>
      </c>
      <c r="D46" s="34">
        <f>IFERROR(ROUND('[1]CE collection'!K52,3), "-")</f>
        <v>0.23400000000000001</v>
      </c>
      <c r="E46" s="34">
        <f>IFERROR(ROUND('[1]CE collection'!L52,3), "-")</f>
        <v>0.245</v>
      </c>
      <c r="F46" s="34">
        <f>IFERROR(ROUND('[1]CE collection'!M52,3), "-")</f>
        <v>0.22600000000000001</v>
      </c>
      <c r="G46" s="33">
        <f>IFERROR(ROUND('[1]CE collection'!U52,3), "-")</f>
        <v>0.24</v>
      </c>
      <c r="H46" s="34">
        <f>IFERROR(ROUND('[1]CE collection'!V52,3), "-")</f>
        <v>0.23599999999999999</v>
      </c>
      <c r="I46" s="34">
        <f>IFERROR(ROUND('[1]CE collection'!W52,3), "-")</f>
        <v>0.24</v>
      </c>
      <c r="J46" s="34">
        <f>IFERROR(ROUND('[1]CE collection'!X52,3), "-")</f>
        <v>0.23499999999999999</v>
      </c>
      <c r="K46" s="34">
        <f>IFERROR(ROUND('[1]CE collection'!AF52,3), "-")</f>
        <v>0.23599999999999999</v>
      </c>
      <c r="L46" s="34">
        <f>IFERROR(ROUND('[1]CE collection'!AN52,3), "-")</f>
        <v>0.23599999999999999</v>
      </c>
      <c r="M46" s="34">
        <f>IFERROR(ROUND('[1]CE collection'!AV52,3), "-")</f>
        <v>0.23499999999999999</v>
      </c>
    </row>
    <row r="47" spans="2:21" x14ac:dyDescent="0.2">
      <c r="B47" s="40"/>
      <c r="C47" s="27"/>
      <c r="D47" s="27"/>
      <c r="E47" s="27"/>
      <c r="F47" s="27"/>
      <c r="G47" s="27"/>
      <c r="H47" s="27"/>
      <c r="I47" s="27"/>
      <c r="J47" s="27"/>
      <c r="K47" s="27"/>
      <c r="L47" s="27"/>
      <c r="M47" s="27"/>
    </row>
    <row r="48" spans="2:21" s="11" customFormat="1" x14ac:dyDescent="0.2">
      <c r="B48" s="8" t="s">
        <v>35</v>
      </c>
      <c r="C48" s="30">
        <f>IFERROR(ROUND('[1]CE collection'!J54,2), "-")</f>
        <v>18.62</v>
      </c>
      <c r="D48" s="31">
        <f>IFERROR(ROUND('[1]CE collection'!K54,2), "-")</f>
        <v>23.21</v>
      </c>
      <c r="E48" s="31">
        <f>IFERROR(ROUND('[1]CE collection'!L54,2), "-")</f>
        <v>26.15</v>
      </c>
      <c r="F48" s="31">
        <f>IFERROR(ROUND('[1]CE collection'!M54,2), "-")</f>
        <v>19.510000000000002</v>
      </c>
      <c r="G48" s="30">
        <f>IFERROR(ROUND('[1]CE collection'!U54,2), "-")</f>
        <v>69.400000000000006</v>
      </c>
      <c r="H48" s="31">
        <f>IFERROR(ROUND('[1]CE collection'!V54,2), "-")</f>
        <v>82.14</v>
      </c>
      <c r="I48" s="31">
        <f>IFERROR(ROUND('[1]CE collection'!W54,2), "-")</f>
        <v>85.07</v>
      </c>
      <c r="J48" s="31">
        <f>IFERROR(ROUND('[1]CE collection'!X54,2), "-")</f>
        <v>78.430000000000007</v>
      </c>
      <c r="K48" s="31">
        <f>IFERROR(ROUND('[1]CE collection'!AF54,2), "-")</f>
        <v>102.66</v>
      </c>
      <c r="L48" s="31">
        <f>IFERROR(ROUND('[1]CE collection'!AN54,2), "-")</f>
        <v>118.69</v>
      </c>
      <c r="M48" s="31">
        <f>IFERROR(ROUND('[1]CE collection'!AV54,2), "-")</f>
        <v>134.79</v>
      </c>
    </row>
    <row r="49" spans="1:14" x14ac:dyDescent="0.2">
      <c r="C49" s="21"/>
      <c r="D49" s="21"/>
      <c r="E49" s="21"/>
      <c r="F49" s="21"/>
      <c r="G49" s="21"/>
      <c r="H49" s="21"/>
      <c r="I49" s="21"/>
      <c r="J49" s="21"/>
      <c r="K49" s="21"/>
      <c r="L49" s="21"/>
      <c r="M49" s="21"/>
    </row>
    <row r="50" spans="1:14" x14ac:dyDescent="0.2">
      <c r="B50" s="24" t="s">
        <v>36</v>
      </c>
      <c r="C50" s="23">
        <f>IFERROR(ROUND('[1]CE collection'!J56,2), "-")</f>
        <v>4.4000000000000004</v>
      </c>
      <c r="D50" s="21">
        <f>IFERROR(ROUND('[1]CE collection'!K56,2), "-")</f>
        <v>5.23</v>
      </c>
      <c r="E50" s="21">
        <f>IFERROR(ROUND('[1]CE collection'!L56,2), "-")</f>
        <v>5.64</v>
      </c>
      <c r="F50" s="21">
        <f>IFERROR(ROUND('[1]CE collection'!M56,2), "-")</f>
        <v>4.6100000000000003</v>
      </c>
      <c r="G50" s="23">
        <f>IFERROR(ROUND('[1]CE collection'!U56,2), "-")</f>
        <v>16.2</v>
      </c>
      <c r="H50" s="21">
        <f>IFERROR(ROUND('[1]CE collection'!V56,2), "-")</f>
        <v>19.2</v>
      </c>
      <c r="I50" s="21">
        <f>IFERROR(ROUND('[1]CE collection'!W56,2), "-")</f>
        <v>20.54</v>
      </c>
      <c r="J50" s="21">
        <f>IFERROR(ROUND('[1]CE collection'!X56,2), "-")</f>
        <v>18.2</v>
      </c>
      <c r="K50" s="21">
        <f>IFERROR(ROUND('[1]CE collection'!AF56,2), "-")</f>
        <v>23.59</v>
      </c>
      <c r="L50" s="21">
        <f>IFERROR(ROUND('[1]CE collection'!AN56,2), "-")</f>
        <v>27.38</v>
      </c>
      <c r="M50" s="21">
        <f>IFERROR(ROUND('[1]CE collection'!AV56,2), "-")</f>
        <v>31.36</v>
      </c>
    </row>
    <row r="51" spans="1:14" x14ac:dyDescent="0.2">
      <c r="B51" s="24" t="s">
        <v>37</v>
      </c>
      <c r="C51" s="23">
        <f>IFERROR(ROUND('[1]CE collection'!J57,2), "-")</f>
        <v>414</v>
      </c>
      <c r="D51" s="21">
        <f>IFERROR(ROUND('[1]CE collection'!K57,2), "-")</f>
        <v>406.27</v>
      </c>
      <c r="E51" s="21">
        <f>IFERROR(ROUND('[1]CE collection'!L57,2), "-")</f>
        <v>436.52</v>
      </c>
      <c r="F51" s="21">
        <f>IFERROR(ROUND('[1]CE collection'!M57,2), "-")</f>
        <v>376.03</v>
      </c>
      <c r="G51" s="23">
        <f>IFERROR(ROUND('[1]CE collection'!U57,2), "-")</f>
        <v>414</v>
      </c>
      <c r="H51" s="21">
        <f>IFERROR(ROUND('[1]CE collection'!V57,2), "-")</f>
        <v>357.16</v>
      </c>
      <c r="I51" s="21">
        <f>IFERROR(ROUND('[1]CE collection'!W57,2), "-")</f>
        <v>436.52</v>
      </c>
      <c r="J51" s="21">
        <f>IFERROR(ROUND('[1]CE collection'!X57,2), "-")</f>
        <v>319.37</v>
      </c>
      <c r="K51" s="21">
        <f>IFERROR(ROUND('[1]CE collection'!AF57,2), "-")</f>
        <v>322.67</v>
      </c>
      <c r="L51" s="21">
        <f>IFERROR(ROUND('[1]CE collection'!AN57,2), "-")</f>
        <v>265.29000000000002</v>
      </c>
      <c r="M51" s="21">
        <f>IFERROR(ROUND('[1]CE collection'!AV57,2), "-")</f>
        <v>200.69</v>
      </c>
    </row>
    <row r="52" spans="1:14" x14ac:dyDescent="0.2">
      <c r="B52" s="8"/>
      <c r="C52" s="21"/>
      <c r="D52" s="21"/>
      <c r="E52" s="21"/>
      <c r="F52" s="21"/>
      <c r="G52" s="21"/>
      <c r="H52" s="21"/>
      <c r="I52" s="21"/>
      <c r="J52" s="21"/>
      <c r="K52" s="21"/>
      <c r="L52" s="21"/>
      <c r="M52" s="21"/>
    </row>
    <row r="53" spans="1:14" x14ac:dyDescent="0.2">
      <c r="B53" s="35" t="s">
        <v>38</v>
      </c>
      <c r="C53" s="33">
        <f>IFERROR(ROUND('[1]CE collection'!J59,3), "-")</f>
        <v>3.5999999999999997E-2</v>
      </c>
      <c r="D53" s="34">
        <f>IFERROR(ROUND('[1]CE collection'!K59,2), "-")</f>
        <v>0.04</v>
      </c>
      <c r="E53" s="34">
        <f>IFERROR(ROUND('[1]CE collection'!L59,2), "-")</f>
        <v>0.04</v>
      </c>
      <c r="F53" s="34">
        <f>IFERROR(ROUND('[1]CE collection'!M59,2), "-")</f>
        <v>0.04</v>
      </c>
      <c r="G53" s="33">
        <f>IFERROR(ROUND('[1]CE collection'!U59,3), "-")</f>
        <v>4.5999999999999999E-2</v>
      </c>
      <c r="H53" s="34">
        <f>IFERROR(ROUND('[1]CE collection'!V59,3), "-")</f>
        <v>3.6999999999999998E-2</v>
      </c>
      <c r="I53" s="34">
        <f>IFERROR(ROUND('[1]CE collection'!W59,3), "-")</f>
        <v>4.4999999999999998E-2</v>
      </c>
      <c r="J53" s="34">
        <f>IFERROR(ROUND('[1]CE collection'!X59,3), "-")</f>
        <v>3.1E-2</v>
      </c>
      <c r="K53" s="34">
        <f>IFERROR(ROUND('[1]CE collection'!AF59,3), "-")</f>
        <v>3.5999999999999997E-2</v>
      </c>
      <c r="L53" s="34">
        <f>IFERROR(ROUND('[1]CE collection'!AN59,3), "-")</f>
        <v>3.5999999999999997E-2</v>
      </c>
      <c r="M53" s="34">
        <f>IFERROR(ROUND('[1]CE collection'!AV59,3), "-")</f>
        <v>3.5999999999999997E-2</v>
      </c>
    </row>
    <row r="54" spans="1:14" x14ac:dyDescent="0.2">
      <c r="C54" s="21"/>
      <c r="D54" s="34"/>
      <c r="E54" s="34"/>
      <c r="F54" s="34"/>
      <c r="G54" s="21"/>
      <c r="H54" s="21"/>
      <c r="I54" s="21"/>
      <c r="J54" s="21"/>
      <c r="K54" s="21"/>
      <c r="L54" s="21"/>
      <c r="M54" s="21"/>
    </row>
    <row r="55" spans="1:14" x14ac:dyDescent="0.2">
      <c r="B55" s="24" t="s">
        <v>39</v>
      </c>
      <c r="C55" s="23">
        <f>IFERROR(ROUND('[1]CE collection'!J61,2), "-")</f>
        <v>0</v>
      </c>
      <c r="D55" s="21">
        <f>IFERROR(ROUND('[1]CE collection'!K61,2), "-")</f>
        <v>3.05</v>
      </c>
      <c r="E55" s="21">
        <f>IFERROR(ROUND('[1]CE collection'!L61,2), "-")</f>
        <v>3.05</v>
      </c>
      <c r="F55" s="21">
        <f>IFERROR(ROUND('[1]CE collection'!M61,2), "-")</f>
        <v>3.05</v>
      </c>
      <c r="G55" s="23">
        <f>IFERROR(ROUND('[1]CE collection'!U61,2), "-")</f>
        <v>0</v>
      </c>
      <c r="H55" s="21">
        <f>IFERROR(ROUND('[1]CE collection'!V61,2), "-")</f>
        <v>9.59</v>
      </c>
      <c r="I55" s="21">
        <f>IFERROR(ROUND('[1]CE collection'!W61,2), "-")</f>
        <v>10</v>
      </c>
      <c r="J55" s="21">
        <f>IFERROR(ROUND('[1]CE collection'!X61,2), "-")</f>
        <v>9.1</v>
      </c>
      <c r="K55" s="21">
        <f>IFERROR(ROUND('[1]CE collection'!AF61,2), "-")</f>
        <v>17.559999999999999</v>
      </c>
      <c r="L55" s="21">
        <f>IFERROR(ROUND('[1]CE collection'!AN61,2), "-")</f>
        <v>21.45</v>
      </c>
      <c r="M55" s="21">
        <f>IFERROR(ROUND('[1]CE collection'!AV61,2), "-")</f>
        <v>24.27</v>
      </c>
    </row>
    <row r="56" spans="1:14" x14ac:dyDescent="0.2">
      <c r="C56" s="41"/>
      <c r="D56" s="41"/>
      <c r="E56" s="41"/>
      <c r="F56" s="41"/>
      <c r="G56" s="41"/>
      <c r="H56" s="41"/>
      <c r="I56" s="41"/>
      <c r="J56" s="41"/>
      <c r="K56" s="41"/>
      <c r="L56" s="41"/>
      <c r="M56" s="41"/>
    </row>
    <row r="57" spans="1:14" ht="11.95" customHeight="1" x14ac:dyDescent="0.2">
      <c r="A57" s="42" t="s">
        <v>40</v>
      </c>
      <c r="B57" s="43"/>
      <c r="C57" s="44"/>
      <c r="D57" s="44"/>
      <c r="E57" s="44"/>
      <c r="F57" s="44"/>
      <c r="G57" s="44"/>
      <c r="H57" s="44"/>
      <c r="I57" s="44"/>
      <c r="J57" s="44"/>
      <c r="K57" s="44"/>
      <c r="L57" s="44"/>
      <c r="M57" s="44"/>
      <c r="N57" s="45"/>
    </row>
    <row r="58" spans="1:14" x14ac:dyDescent="0.2">
      <c r="A58" s="46"/>
      <c r="B58" s="14" t="s">
        <v>41</v>
      </c>
      <c r="C58" s="21">
        <f>+C15+C21+C25+C26+C27+C28+C41+C45</f>
        <v>18.610000000000007</v>
      </c>
      <c r="D58" s="21">
        <f>+D15+D21+D25+D26+D27+D28+D41+D45</f>
        <v>23.20000000000001</v>
      </c>
      <c r="E58" s="21"/>
      <c r="F58" s="21"/>
      <c r="G58" s="21">
        <f t="shared" ref="G58:M58" si="0">+G15+G21+G25+G26+G27+G28+G41+G45</f>
        <v>69.399999999999977</v>
      </c>
      <c r="H58" s="21">
        <f t="shared" si="0"/>
        <v>82.139999999999972</v>
      </c>
      <c r="I58" s="21"/>
      <c r="J58" s="21"/>
      <c r="K58" s="21">
        <f t="shared" si="0"/>
        <v>102.65999999999997</v>
      </c>
      <c r="L58" s="21">
        <f t="shared" si="0"/>
        <v>118.69999999999999</v>
      </c>
      <c r="M58" s="21">
        <f t="shared" si="0"/>
        <v>134.78000000000009</v>
      </c>
      <c r="N58" s="47"/>
    </row>
    <row r="59" spans="1:14" x14ac:dyDescent="0.2">
      <c r="A59" s="46"/>
      <c r="B59" s="14" t="s">
        <v>26</v>
      </c>
      <c r="C59" s="21">
        <f>+C15+C21+C25+C26+C27+C28+C32+C37</f>
        <v>46.460000000000008</v>
      </c>
      <c r="D59" s="21">
        <f>+D15+D21+D25+D26+D27+D28+D32+D37</f>
        <v>51.040000000000006</v>
      </c>
      <c r="E59" s="21"/>
      <c r="F59" s="21"/>
      <c r="G59" s="21">
        <f>+G15+G21+G25+G26+G27+G28+G32+G37</f>
        <v>172.59999999999997</v>
      </c>
      <c r="H59" s="21">
        <f>+H15+H21+H25+H26+H27+H28+H32+H37</f>
        <v>188.89999999999998</v>
      </c>
      <c r="I59" s="21"/>
      <c r="J59" s="21"/>
      <c r="K59" s="21">
        <f>+K15+K21+K25+K26+K27+K28+K32+K37</f>
        <v>215.31999999999994</v>
      </c>
      <c r="L59" s="21">
        <f>+L15+L21+L25+L26+L27+L28+L32+L37</f>
        <v>237.57</v>
      </c>
      <c r="M59" s="21">
        <f>+M15+M21+M25+M26+M27+M28+M32+M37</f>
        <v>261.05000000000007</v>
      </c>
      <c r="N59" s="47"/>
    </row>
    <row r="60" spans="1:14" x14ac:dyDescent="0.2">
      <c r="B60" s="14" t="s">
        <v>42</v>
      </c>
      <c r="C60" s="21">
        <f>+C58-C48+C59-C38</f>
        <v>-1.999999999998181E-2</v>
      </c>
      <c r="D60" s="21">
        <f>+D58-D48+D59-D38</f>
        <v>-9.9999999999837996E-3</v>
      </c>
      <c r="E60" s="21"/>
      <c r="F60" s="21"/>
      <c r="G60" s="21">
        <f>+G58-G48+G59-G38</f>
        <v>0</v>
      </c>
      <c r="H60" s="21">
        <f>+H58-H48+H59-H38</f>
        <v>0</v>
      </c>
      <c r="I60" s="21"/>
      <c r="J60" s="21"/>
      <c r="K60" s="21">
        <f>+K58-K48+K59-K38</f>
        <v>-1.0000000000104592E-2</v>
      </c>
      <c r="L60" s="21">
        <f>+L58-L48+L59-L38</f>
        <v>1.999999999998181E-2</v>
      </c>
      <c r="M60" s="21">
        <f>+M58-M48+M59-M38</f>
        <v>-1.999999999981128E-2</v>
      </c>
    </row>
    <row r="61" spans="1:14" x14ac:dyDescent="0.2">
      <c r="B61" s="8"/>
    </row>
    <row r="62" spans="1:14" x14ac:dyDescent="0.2">
      <c r="B62" s="8"/>
    </row>
  </sheetData>
  <mergeCells count="4">
    <mergeCell ref="D6:F6"/>
    <mergeCell ref="H6:J6"/>
    <mergeCell ref="D7:F7"/>
    <mergeCell ref="H7:J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Sindahl</dc:creator>
  <cp:lastModifiedBy>Klaus Sindahl</cp:lastModifiedBy>
  <dcterms:created xsi:type="dcterms:W3CDTF">2026-01-19T07:50:33Z</dcterms:created>
  <dcterms:modified xsi:type="dcterms:W3CDTF">2026-01-19T18:32:54Z</dcterms:modified>
</cp:coreProperties>
</file>